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autoCompressPictures="0"/>
  <mc:AlternateContent xmlns:mc="http://schemas.openxmlformats.org/markup-compatibility/2006">
    <mc:Choice Requires="x15">
      <x15ac:absPath xmlns:x15ac="http://schemas.microsoft.com/office/spreadsheetml/2010/11/ac" url="Y:\Contracts\Website\"/>
    </mc:Choice>
  </mc:AlternateContent>
  <xr:revisionPtr revIDLastSave="0" documentId="8_{0FFB29F5-D824-4D4A-BB6B-8E286284720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57720" yWindow="-3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R5" i="5" s="1"/>
  <c r="X5" i="5"/>
  <c r="V6" i="5"/>
  <c r="R6" i="5" s="1"/>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X7" i="5"/>
  <c r="X8" i="5"/>
  <c r="V9" i="5"/>
  <c r="V10" i="5"/>
  <c r="V11" i="5"/>
  <c r="X11" i="5"/>
  <c r="V12" i="5"/>
  <c r="V13" i="5"/>
  <c r="V14" i="5"/>
  <c r="R14" i="5" s="1"/>
  <c r="X14" i="5"/>
  <c r="V15" i="5"/>
  <c r="R15" i="5" s="1"/>
  <c r="V16" i="5"/>
  <c r="V17" i="5"/>
  <c r="X17" i="5"/>
  <c r="V18" i="5"/>
  <c r="R18" i="5" s="1"/>
  <c r="V19" i="5"/>
  <c r="R19" i="5" s="1"/>
  <c r="V20" i="5"/>
  <c r="X20" i="5"/>
  <c r="V21" i="5"/>
  <c r="R21" i="5" s="1"/>
  <c r="V22" i="5"/>
  <c r="V23" i="5"/>
  <c r="R23" i="5" s="1"/>
  <c r="X23" i="5"/>
  <c r="V24" i="5"/>
  <c r="V25" i="5"/>
  <c r="V26" i="5"/>
  <c r="R26" i="5" s="1"/>
  <c r="X26" i="5"/>
  <c r="V27" i="5"/>
  <c r="R27" i="5" s="1"/>
  <c r="V28" i="5"/>
  <c r="R28" i="5" s="1"/>
  <c r="V29" i="5"/>
  <c r="X29" i="5"/>
  <c r="V30" i="5"/>
  <c r="V31" i="5"/>
  <c r="V32" i="5"/>
  <c r="X32" i="5"/>
  <c r="V33" i="5"/>
  <c r="V34" i="5"/>
  <c r="V35" i="5"/>
  <c r="R35" i="5" s="1"/>
  <c r="X35" i="5"/>
  <c r="V36" i="5"/>
  <c r="R36" i="5" s="1"/>
  <c r="V37" i="5"/>
  <c r="R37" i="5" s="1"/>
  <c r="V38" i="5"/>
  <c r="R38" i="5" s="1"/>
  <c r="X38" i="5"/>
  <c r="V39" i="5"/>
  <c r="V40" i="5"/>
  <c r="V41" i="5"/>
  <c r="X41" i="5"/>
  <c r="V42" i="5"/>
  <c r="V43" i="5"/>
  <c r="R43" i="5" s="1"/>
  <c r="V44" i="5"/>
  <c r="R44" i="5" s="1"/>
  <c r="X44" i="5"/>
  <c r="V45" i="5"/>
  <c r="R45" i="5" s="1"/>
  <c r="V46" i="5"/>
  <c r="R46" i="5" s="1"/>
  <c r="V47" i="5"/>
  <c r="R47" i="5" s="1"/>
  <c r="X47" i="5"/>
  <c r="V48" i="5"/>
  <c r="V49" i="5"/>
  <c r="R49" i="5" s="1"/>
  <c r="V50" i="5"/>
  <c r="R50" i="5" s="1"/>
  <c r="X50" i="5"/>
  <c r="V51" i="5"/>
  <c r="V52" i="5"/>
  <c r="V53" i="5"/>
  <c r="X53" i="5"/>
  <c r="V54" i="5"/>
  <c r="V55" i="5"/>
  <c r="R55" i="5" s="1"/>
  <c r="V56" i="5"/>
  <c r="R56" i="5" s="1"/>
  <c r="X56" i="5"/>
  <c r="V57" i="5"/>
  <c r="R57" i="5" s="1"/>
  <c r="X57" i="5"/>
  <c r="V58" i="5"/>
  <c r="X58" i="5"/>
  <c r="V59" i="5"/>
  <c r="R59" i="5" s="1"/>
  <c r="X59" i="5"/>
  <c r="V60" i="5"/>
  <c r="X60" i="5"/>
  <c r="V61" i="5"/>
  <c r="X61" i="5"/>
  <c r="V62" i="5"/>
  <c r="R62" i="5" s="1"/>
  <c r="X62" i="5"/>
  <c r="V63" i="5"/>
  <c r="X63" i="5"/>
  <c r="V64" i="5"/>
  <c r="X64" i="5"/>
  <c r="V65" i="5"/>
  <c r="X65" i="5"/>
  <c r="V66" i="5"/>
  <c r="X66" i="5"/>
  <c r="V67" i="5"/>
  <c r="X67" i="5"/>
  <c r="V68" i="5"/>
  <c r="X68" i="5"/>
  <c r="V69" i="5"/>
  <c r="X69" i="5"/>
  <c r="V70" i="5"/>
  <c r="R70" i="5" s="1"/>
  <c r="X70" i="5"/>
  <c r="V71" i="5"/>
  <c r="R71" i="5" s="1"/>
  <c r="X71" i="5"/>
  <c r="V72" i="5"/>
  <c r="X72" i="5"/>
  <c r="V73" i="5"/>
  <c r="X73" i="5"/>
  <c r="V74" i="5"/>
  <c r="X74" i="5"/>
  <c r="V75" i="5"/>
  <c r="R75" i="5" s="1"/>
  <c r="X75" i="5"/>
  <c r="V76" i="5"/>
  <c r="R76" i="5" s="1"/>
  <c r="X76" i="5"/>
  <c r="V77" i="5"/>
  <c r="X77" i="5"/>
  <c r="V78" i="5"/>
  <c r="R78" i="5" s="1"/>
  <c r="X78" i="5"/>
  <c r="V79" i="5"/>
  <c r="X79" i="5"/>
  <c r="V80" i="5"/>
  <c r="X80" i="5"/>
  <c r="V81" i="5"/>
  <c r="R81" i="5" s="1"/>
  <c r="X81" i="5"/>
  <c r="V82" i="5"/>
  <c r="X82" i="5"/>
  <c r="V83" i="5"/>
  <c r="X83" i="5"/>
  <c r="V84" i="5"/>
  <c r="R84" i="5" s="1"/>
  <c r="X84" i="5"/>
  <c r="V85" i="5"/>
  <c r="R85" i="5" s="1"/>
  <c r="X85" i="5"/>
  <c r="V86" i="5"/>
  <c r="X86" i="5"/>
  <c r="V87" i="5"/>
  <c r="X87" i="5"/>
  <c r="V88" i="5"/>
  <c r="X88" i="5"/>
  <c r="V89" i="5"/>
  <c r="R89" i="5" s="1"/>
  <c r="X89" i="5"/>
  <c r="V90" i="5"/>
  <c r="R90" i="5" s="1"/>
  <c r="X90" i="5"/>
  <c r="V91" i="5"/>
  <c r="X91" i="5"/>
  <c r="V92" i="5"/>
  <c r="X92" i="5"/>
  <c r="V93" i="5"/>
  <c r="X93" i="5"/>
  <c r="V94" i="5"/>
  <c r="X94" i="5"/>
  <c r="V95" i="5"/>
  <c r="X95" i="5"/>
  <c r="V96" i="5"/>
  <c r="X96" i="5"/>
  <c r="V97" i="5"/>
  <c r="X97" i="5"/>
  <c r="V98" i="5"/>
  <c r="R98" i="5" s="1"/>
  <c r="X98" i="5"/>
  <c r="V99" i="5"/>
  <c r="R99" i="5" s="1"/>
  <c r="X99" i="5"/>
  <c r="V100" i="5"/>
  <c r="V101" i="5"/>
  <c r="X101" i="5"/>
  <c r="V102" i="5"/>
  <c r="X102" i="5"/>
  <c r="V103" i="5"/>
  <c r="V104" i="5"/>
  <c r="R104" i="5" s="1"/>
  <c r="X104" i="5"/>
  <c r="V105" i="5"/>
  <c r="R105" i="5" s="1"/>
  <c r="X105" i="5"/>
  <c r="V106" i="5"/>
  <c r="X106" i="5"/>
  <c r="V107" i="5"/>
  <c r="R107" i="5" s="1"/>
  <c r="X107" i="5"/>
  <c r="V108" i="5"/>
  <c r="X108" i="5"/>
  <c r="V109" i="5"/>
  <c r="R109" i="5" s="1"/>
  <c r="X109" i="5"/>
  <c r="V110" i="5"/>
  <c r="X110" i="5"/>
  <c r="V111" i="5"/>
  <c r="X111" i="5"/>
  <c r="V112" i="5"/>
  <c r="X112" i="5"/>
  <c r="V113" i="5"/>
  <c r="X113" i="5"/>
  <c r="V114" i="5"/>
  <c r="R114" i="5" s="1"/>
  <c r="X114" i="5"/>
  <c r="V115" i="5"/>
  <c r="X115" i="5"/>
  <c r="V116" i="5"/>
  <c r="X116" i="5"/>
  <c r="V117" i="5"/>
  <c r="X117" i="5"/>
  <c r="V118" i="5"/>
  <c r="R118" i="5" s="1"/>
  <c r="X118" i="5"/>
  <c r="V119" i="5"/>
  <c r="R119" i="5" s="1"/>
  <c r="X119" i="5"/>
  <c r="V120" i="5"/>
  <c r="X120" i="5"/>
  <c r="V121" i="5"/>
  <c r="X121" i="5"/>
  <c r="V122" i="5"/>
  <c r="X122" i="5"/>
  <c r="V123" i="5"/>
  <c r="X123" i="5"/>
  <c r="V124" i="5"/>
  <c r="V125" i="5"/>
  <c r="X125" i="5"/>
  <c r="V126" i="5"/>
  <c r="X126" i="5"/>
  <c r="V127" i="5"/>
  <c r="X127" i="5"/>
  <c r="V128" i="5"/>
  <c r="R128" i="5" s="1"/>
  <c r="X128" i="5"/>
  <c r="V129" i="5"/>
  <c r="X129" i="5"/>
  <c r="V130" i="5"/>
  <c r="V131" i="5"/>
  <c r="X131" i="5"/>
  <c r="V132" i="5"/>
  <c r="X132" i="5"/>
  <c r="V133" i="5"/>
  <c r="X133" i="5"/>
  <c r="V134" i="5"/>
  <c r="X134" i="5"/>
  <c r="V135" i="5"/>
  <c r="X135" i="5"/>
  <c r="V136" i="5"/>
  <c r="R136" i="5" s="1"/>
  <c r="V137" i="5"/>
  <c r="X137" i="5"/>
  <c r="V138" i="5"/>
  <c r="X138" i="5"/>
  <c r="V139" i="5"/>
  <c r="X139" i="5"/>
  <c r="V140" i="5"/>
  <c r="X140" i="5"/>
  <c r="V141" i="5"/>
  <c r="X141" i="5"/>
  <c r="V142" i="5"/>
  <c r="R142" i="5" s="1"/>
  <c r="X142" i="5"/>
  <c r="V143" i="5"/>
  <c r="R143" i="5" s="1"/>
  <c r="X143" i="5"/>
  <c r="V144" i="5"/>
  <c r="X144" i="5"/>
  <c r="V145" i="5"/>
  <c r="X145" i="5"/>
  <c r="V146" i="5"/>
  <c r="X146" i="5"/>
  <c r="V147" i="5"/>
  <c r="X147" i="5"/>
  <c r="V148" i="5"/>
  <c r="R148" i="5" s="1"/>
  <c r="V149" i="5"/>
  <c r="R149" i="5" s="1"/>
  <c r="X149" i="5"/>
  <c r="V150" i="5"/>
  <c r="X150" i="5"/>
  <c r="V151" i="5"/>
  <c r="R151" i="5" s="1"/>
  <c r="X151" i="5"/>
  <c r="V152" i="5"/>
  <c r="X152" i="5"/>
  <c r="V153" i="5"/>
  <c r="X153" i="5"/>
  <c r="V154" i="5"/>
  <c r="V155" i="5"/>
  <c r="X155" i="5"/>
  <c r="V156" i="5"/>
  <c r="X156" i="5"/>
  <c r="V157" i="5"/>
  <c r="R157" i="5" s="1"/>
  <c r="X157" i="5"/>
  <c r="V158" i="5"/>
  <c r="R158" i="5" s="1"/>
  <c r="X158" i="5"/>
  <c r="V159" i="5"/>
  <c r="X159" i="5"/>
  <c r="V160" i="5"/>
  <c r="X160" i="5"/>
  <c r="V161" i="5"/>
  <c r="X161" i="5"/>
  <c r="V162" i="5"/>
  <c r="X162" i="5"/>
  <c r="V163" i="5"/>
  <c r="R163" i="5" s="1"/>
  <c r="V164" i="5"/>
  <c r="R164" i="5" s="1"/>
  <c r="X164" i="5"/>
  <c r="V165" i="5"/>
  <c r="X165" i="5"/>
  <c r="V166" i="5"/>
  <c r="R166" i="5" s="1"/>
  <c r="X166" i="5"/>
  <c r="V167" i="5"/>
  <c r="X167" i="5"/>
  <c r="V168" i="5"/>
  <c r="X168" i="5"/>
  <c r="V169" i="5"/>
  <c r="X169" i="5"/>
  <c r="V170" i="5"/>
  <c r="X170" i="5"/>
  <c r="V171" i="5"/>
  <c r="X171" i="5"/>
  <c r="V172" i="5"/>
  <c r="R172" i="5" s="1"/>
  <c r="V173" i="5"/>
  <c r="R173" i="5" s="1"/>
  <c r="X173" i="5"/>
  <c r="V174" i="5"/>
  <c r="X174" i="5"/>
  <c r="V175" i="5"/>
  <c r="X175" i="5"/>
  <c r="V176" i="5"/>
  <c r="X176" i="5"/>
  <c r="V177" i="5"/>
  <c r="X177" i="5"/>
  <c r="V178" i="5"/>
  <c r="X178" i="5"/>
  <c r="V179" i="5"/>
  <c r="R179" i="5" s="1"/>
  <c r="X179" i="5"/>
  <c r="V180" i="5"/>
  <c r="V181" i="5"/>
  <c r="X181" i="5"/>
  <c r="V182" i="5"/>
  <c r="X182" i="5"/>
  <c r="V183" i="5"/>
  <c r="X183" i="5"/>
  <c r="V184" i="5"/>
  <c r="V185" i="5"/>
  <c r="X185" i="5"/>
  <c r="V186" i="5"/>
  <c r="X186" i="5"/>
  <c r="V187" i="5"/>
  <c r="R187" i="5" s="1"/>
  <c r="X187" i="5"/>
  <c r="V188" i="5"/>
  <c r="R188" i="5" s="1"/>
  <c r="X188" i="5"/>
  <c r="V189" i="5"/>
  <c r="X189" i="5"/>
  <c r="V190" i="5"/>
  <c r="X190" i="5"/>
  <c r="V191" i="5"/>
  <c r="X191" i="5"/>
  <c r="V192" i="5"/>
  <c r="X192" i="5"/>
  <c r="V193" i="5"/>
  <c r="X193" i="5"/>
  <c r="V194" i="5"/>
  <c r="R194" i="5" s="1"/>
  <c r="X194" i="5"/>
  <c r="V195" i="5"/>
  <c r="X195" i="5"/>
  <c r="V196" i="5"/>
  <c r="R196" i="5" s="1"/>
  <c r="V197" i="5"/>
  <c r="X197" i="5"/>
  <c r="V198" i="5"/>
  <c r="X198" i="5"/>
  <c r="V199" i="5"/>
  <c r="X199" i="5"/>
  <c r="V200" i="5"/>
  <c r="X200" i="5"/>
  <c r="V201" i="5"/>
  <c r="X201" i="5"/>
  <c r="V202" i="5"/>
  <c r="R202" i="5" s="1"/>
  <c r="X202" i="5"/>
  <c r="V203" i="5"/>
  <c r="R203" i="5" s="1"/>
  <c r="X203" i="5"/>
  <c r="V204" i="5"/>
  <c r="X204" i="5"/>
  <c r="V205" i="5"/>
  <c r="X205" i="5"/>
  <c r="V206" i="5"/>
  <c r="X206" i="5"/>
  <c r="V207" i="5"/>
  <c r="R207" i="5" s="1"/>
  <c r="X207" i="5"/>
  <c r="V208" i="5"/>
  <c r="R208" i="5" s="1"/>
  <c r="V209" i="5"/>
  <c r="X209" i="5"/>
  <c r="V210" i="5"/>
  <c r="X210" i="5"/>
  <c r="V211" i="5"/>
  <c r="R211" i="5" s="1"/>
  <c r="V212" i="5"/>
  <c r="X212" i="5"/>
  <c r="V213" i="5"/>
  <c r="X213" i="5"/>
  <c r="V214" i="5"/>
  <c r="X214" i="5"/>
  <c r="V215" i="5"/>
  <c r="X215" i="5"/>
  <c r="V216" i="5"/>
  <c r="X216" i="5"/>
  <c r="V217" i="5"/>
  <c r="R217" i="5" s="1"/>
  <c r="X217" i="5"/>
  <c r="V218" i="5"/>
  <c r="R218" i="5" s="1"/>
  <c r="X218" i="5"/>
  <c r="V219" i="5"/>
  <c r="X219" i="5"/>
  <c r="V220" i="5"/>
  <c r="V221" i="5"/>
  <c r="X221" i="5"/>
  <c r="V222" i="5"/>
  <c r="X222" i="5"/>
  <c r="V223" i="5"/>
  <c r="R223" i="5" s="1"/>
  <c r="X223" i="5"/>
  <c r="V224" i="5"/>
  <c r="R224" i="5" s="1"/>
  <c r="X224" i="5"/>
  <c r="V225" i="5"/>
  <c r="X225" i="5"/>
  <c r="V226" i="5"/>
  <c r="R226" i="5" s="1"/>
  <c r="X226" i="5"/>
  <c r="V227" i="5"/>
  <c r="R227" i="5" s="1"/>
  <c r="X227" i="5"/>
  <c r="V228" i="5"/>
  <c r="X228" i="5"/>
  <c r="V229" i="5"/>
  <c r="X229" i="5"/>
  <c r="V230" i="5"/>
  <c r="X230" i="5"/>
  <c r="V231" i="5"/>
  <c r="X231" i="5"/>
  <c r="V232" i="5"/>
  <c r="R232" i="5" s="1"/>
  <c r="V233" i="5"/>
  <c r="R233" i="5" s="1"/>
  <c r="X233" i="5"/>
  <c r="V234" i="5"/>
  <c r="X234" i="5"/>
  <c r="V235" i="5"/>
  <c r="X235" i="5"/>
  <c r="V236" i="5"/>
  <c r="X236" i="5"/>
  <c r="V237" i="5"/>
  <c r="R237" i="5" s="1"/>
  <c r="X237" i="5"/>
  <c r="V238" i="5"/>
  <c r="X238" i="5"/>
  <c r="V239" i="5"/>
  <c r="X239" i="5"/>
  <c r="V240" i="5"/>
  <c r="R240" i="5" s="1"/>
  <c r="X240" i="5"/>
  <c r="V241" i="5"/>
  <c r="V242" i="5"/>
  <c r="X242" i="5"/>
  <c r="V243" i="5"/>
  <c r="X243" i="5"/>
  <c r="V244" i="5"/>
  <c r="X244" i="5"/>
  <c r="V245" i="5"/>
  <c r="X245" i="5"/>
  <c r="V246" i="5"/>
  <c r="R246" i="5" s="1"/>
  <c r="X246" i="5"/>
  <c r="V247" i="5"/>
  <c r="X247" i="5"/>
  <c r="V248" i="5"/>
  <c r="X248" i="5"/>
  <c r="V249" i="5"/>
  <c r="X249" i="5"/>
  <c r="V250" i="5"/>
  <c r="V251" i="5"/>
  <c r="X251" i="5"/>
  <c r="V252" i="5"/>
  <c r="R252" i="5" s="1"/>
  <c r="X252" i="5"/>
  <c r="V253" i="5"/>
  <c r="R253" i="5" s="1"/>
  <c r="X253" i="5"/>
  <c r="V254" i="5"/>
  <c r="X254" i="5"/>
  <c r="V255" i="5"/>
  <c r="R255" i="5" s="1"/>
  <c r="X255" i="5"/>
  <c r="V256" i="5"/>
  <c r="V257" i="5"/>
  <c r="R257" i="5" s="1"/>
  <c r="X257" i="5"/>
  <c r="V258" i="5"/>
  <c r="X258" i="5"/>
  <c r="V259" i="5"/>
  <c r="X259" i="5"/>
  <c r="V260" i="5"/>
  <c r="X260" i="5"/>
  <c r="V261" i="5"/>
  <c r="R261" i="5" s="1"/>
  <c r="X261" i="5"/>
  <c r="V262" i="5"/>
  <c r="R262" i="5" s="1"/>
  <c r="V263" i="5"/>
  <c r="X263" i="5"/>
  <c r="V264" i="5"/>
  <c r="X264" i="5"/>
  <c r="V265" i="5"/>
  <c r="X265" i="5"/>
  <c r="V266" i="5"/>
  <c r="X266" i="5"/>
  <c r="V267" i="5"/>
  <c r="X267" i="5"/>
  <c r="V268" i="5"/>
  <c r="R268" i="5" s="1"/>
  <c r="V269" i="5"/>
  <c r="R269" i="5" s="1"/>
  <c r="X269" i="5"/>
  <c r="V270" i="5"/>
  <c r="X270" i="5"/>
  <c r="V271" i="5"/>
  <c r="X271" i="5"/>
  <c r="V272" i="5"/>
  <c r="X272" i="5"/>
  <c r="V273" i="5"/>
  <c r="X273" i="5"/>
  <c r="V274" i="5"/>
  <c r="X274" i="5"/>
  <c r="V275" i="5"/>
  <c r="X275" i="5"/>
  <c r="V276" i="5"/>
  <c r="R276" i="5" s="1"/>
  <c r="V277" i="5"/>
  <c r="V278" i="5"/>
  <c r="R278" i="5" s="1"/>
  <c r="X278" i="5"/>
  <c r="V279" i="5"/>
  <c r="X279" i="5"/>
  <c r="V280" i="5"/>
  <c r="X280" i="5"/>
  <c r="V281" i="5"/>
  <c r="X281" i="5"/>
  <c r="V282" i="5"/>
  <c r="X282" i="5"/>
  <c r="V283" i="5"/>
  <c r="X283" i="5"/>
  <c r="V284" i="5"/>
  <c r="R284" i="5" s="1"/>
  <c r="X284" i="5"/>
  <c r="V285" i="5"/>
  <c r="X285" i="5"/>
  <c r="V286" i="5"/>
  <c r="R286" i="5" s="1"/>
  <c r="X286" i="5"/>
  <c r="V287" i="5"/>
  <c r="X287" i="5"/>
  <c r="V288" i="5"/>
  <c r="X288" i="5"/>
  <c r="V289" i="5"/>
  <c r="X289" i="5"/>
  <c r="V290" i="5"/>
  <c r="X290" i="5"/>
  <c r="V291" i="5"/>
  <c r="R291" i="5" s="1"/>
  <c r="X291" i="5"/>
  <c r="V292" i="5"/>
  <c r="V293" i="5"/>
  <c r="R293" i="5" s="1"/>
  <c r="X293" i="5"/>
  <c r="V294" i="5"/>
  <c r="X294" i="5"/>
  <c r="V295" i="5"/>
  <c r="X295" i="5"/>
  <c r="V296" i="5"/>
  <c r="X296" i="5"/>
  <c r="V297" i="5"/>
  <c r="R297" i="5" s="1"/>
  <c r="X297" i="5"/>
  <c r="V298" i="5"/>
  <c r="R298" i="5" s="1"/>
  <c r="X298" i="5"/>
  <c r="V299" i="5"/>
  <c r="X299" i="5"/>
  <c r="V300" i="5"/>
  <c r="X300" i="5"/>
  <c r="V301" i="5"/>
  <c r="X301" i="5"/>
  <c r="V302" i="5"/>
  <c r="X302" i="5"/>
  <c r="V303" i="5"/>
  <c r="X303" i="5"/>
  <c r="V304" i="5"/>
  <c r="X304" i="5"/>
  <c r="V305" i="5"/>
  <c r="X305" i="5"/>
  <c r="V306" i="5"/>
  <c r="R306" i="5" s="1"/>
  <c r="X306" i="5"/>
  <c r="V307" i="5"/>
  <c r="R307" i="5" s="1"/>
  <c r="X307" i="5"/>
  <c r="V308" i="5"/>
  <c r="X308" i="5"/>
  <c r="V309" i="5"/>
  <c r="X309" i="5"/>
  <c r="V310" i="5"/>
  <c r="V311" i="5"/>
  <c r="X311" i="5"/>
  <c r="V312" i="5"/>
  <c r="R312" i="5" s="1"/>
  <c r="V313" i="5"/>
  <c r="R313" i="5" s="1"/>
  <c r="X313" i="5"/>
  <c r="V314" i="5"/>
  <c r="X314" i="5"/>
  <c r="V315" i="5"/>
  <c r="R315" i="5" s="1"/>
  <c r="V316" i="5"/>
  <c r="R316" i="5" s="1"/>
  <c r="V317" i="5"/>
  <c r="X317" i="5"/>
  <c r="V318" i="5"/>
  <c r="X318" i="5"/>
  <c r="V319" i="5"/>
  <c r="V320" i="5"/>
  <c r="X320" i="5"/>
  <c r="V321" i="5"/>
  <c r="X321" i="5"/>
  <c r="V322" i="5"/>
  <c r="V323" i="5"/>
  <c r="X323" i="5"/>
  <c r="V324" i="5"/>
  <c r="R324" i="5" s="1"/>
  <c r="X324" i="5"/>
  <c r="V325" i="5"/>
  <c r="X325" i="5"/>
  <c r="V326" i="5"/>
  <c r="X326" i="5"/>
  <c r="V327" i="5"/>
  <c r="X327" i="5"/>
  <c r="V328" i="5"/>
  <c r="R328" i="5" s="1"/>
  <c r="X328" i="5"/>
  <c r="V329" i="5"/>
  <c r="R329" i="5" s="1"/>
  <c r="X329" i="5"/>
  <c r="V330" i="5"/>
  <c r="V331" i="5"/>
  <c r="X331" i="5"/>
  <c r="V332" i="5"/>
  <c r="R332" i="5" s="1"/>
  <c r="X332" i="5"/>
  <c r="V333" i="5"/>
  <c r="V334" i="5"/>
  <c r="V335" i="5"/>
  <c r="X335" i="5"/>
  <c r="V336" i="5"/>
  <c r="X336" i="5"/>
  <c r="V337" i="5"/>
  <c r="X337" i="5"/>
  <c r="V338" i="5"/>
  <c r="R338" i="5" s="1"/>
  <c r="X338" i="5"/>
  <c r="V339" i="5"/>
  <c r="R339" i="5" s="1"/>
  <c r="X339" i="5"/>
  <c r="V340" i="5"/>
  <c r="V341" i="5"/>
  <c r="X341" i="5"/>
  <c r="V342" i="5"/>
  <c r="X342" i="5"/>
  <c r="V343" i="5"/>
  <c r="X343" i="5"/>
  <c r="V344" i="5"/>
  <c r="R344" i="5" s="1"/>
  <c r="X344" i="5"/>
  <c r="V345" i="5"/>
  <c r="R345" i="5" s="1"/>
  <c r="X345" i="5"/>
  <c r="V346" i="5"/>
  <c r="V347" i="5"/>
  <c r="X347" i="5"/>
  <c r="V348" i="5"/>
  <c r="R348" i="5" s="1"/>
  <c r="X348" i="5"/>
  <c r="V349" i="5"/>
  <c r="X349" i="5"/>
  <c r="V350" i="5"/>
  <c r="X350" i="5"/>
  <c r="V351" i="5"/>
  <c r="E351" i="5"/>
  <c r="X351" i="5" s="1"/>
  <c r="V352" i="5"/>
  <c r="E352" i="5"/>
  <c r="X352" i="5" s="1"/>
  <c r="V353" i="5"/>
  <c r="E353" i="5"/>
  <c r="X353" i="5" s="1"/>
  <c r="V354" i="5"/>
  <c r="E354" i="5"/>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X1388" i="5" s="1"/>
  <c r="V1389" i="5"/>
  <c r="E1389" i="5"/>
  <c r="X1389" i="5" s="1"/>
  <c r="V1390" i="5"/>
  <c r="E1390" i="5"/>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s="1"/>
  <c r="B55" i="6"/>
  <c r="G55" i="6"/>
  <c r="B54" i="6"/>
  <c r="G54" i="6"/>
  <c r="B17" i="6"/>
  <c r="B16" i="6"/>
  <c r="F21" i="6" s="1"/>
  <c r="H21" i="6" s="1"/>
  <c r="D21" i="6" s="1"/>
  <c r="B15" i="6"/>
  <c r="B14" i="6"/>
  <c r="G14" i="6"/>
  <c r="H14" i="6"/>
  <c r="H13" i="6"/>
  <c r="B12" i="6"/>
  <c r="G12" i="6" s="1"/>
  <c r="H12" i="6" s="1"/>
  <c r="D12" i="6" s="1"/>
  <c r="B11" i="6"/>
  <c r="G11" i="6" s="1"/>
  <c r="H11" i="6" s="1"/>
  <c r="D11" i="6" s="1"/>
  <c r="G9" i="6"/>
  <c r="H9" i="6"/>
  <c r="B8" i="6"/>
  <c r="G8" i="6"/>
  <c r="H8" i="6"/>
  <c r="D8" i="6" s="1"/>
  <c r="B7" i="6"/>
  <c r="G7" i="6" s="1"/>
  <c r="H7" i="6" s="1"/>
  <c r="D7" i="6" s="1"/>
  <c r="B6" i="6"/>
  <c r="G6" i="6" s="1"/>
  <c r="H6" i="6" s="1"/>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R336" i="5"/>
  <c r="R322" i="5"/>
  <c r="R283" i="5"/>
  <c r="R263" i="5"/>
  <c r="R219" i="5"/>
  <c r="R205" i="5"/>
  <c r="R185" i="5"/>
  <c r="R153" i="5"/>
  <c r="R141" i="5"/>
  <c r="R137" i="5"/>
  <c r="R121" i="5"/>
  <c r="R96" i="5"/>
  <c r="R92" i="5"/>
  <c r="R88" i="5"/>
  <c r="R82" i="5"/>
  <c r="R80" i="5"/>
  <c r="R72" i="5"/>
  <c r="R69" i="5"/>
  <c r="R68" i="5"/>
  <c r="R66" i="5"/>
  <c r="R65" i="5"/>
  <c r="R64" i="5"/>
  <c r="R60" i="5"/>
  <c r="R53" i="5"/>
  <c r="R52" i="5"/>
  <c r="R48" i="5"/>
  <c r="X42" i="5"/>
  <c r="R40" i="5"/>
  <c r="R34" i="5"/>
  <c r="R33" i="5"/>
  <c r="R32" i="5"/>
  <c r="R24" i="5"/>
  <c r="R20" i="5"/>
  <c r="AB18" i="5"/>
  <c r="AB6" i="5"/>
  <c r="B90" i="4"/>
  <c r="H67" i="4"/>
  <c r="P47" i="4"/>
  <c r="P46" i="4"/>
  <c r="P45" i="4"/>
  <c r="P44" i="4"/>
  <c r="P43" i="4"/>
  <c r="Q43" i="4" s="1"/>
  <c r="P41" i="4"/>
  <c r="P40" i="4"/>
  <c r="P39" i="4"/>
  <c r="P38" i="4"/>
  <c r="P37" i="4"/>
  <c r="Q37" i="4" s="1"/>
  <c r="P35" i="4"/>
  <c r="P34" i="4"/>
  <c r="P33" i="4"/>
  <c r="P32" i="4"/>
  <c r="P31" i="4"/>
  <c r="Q31" i="4" s="1"/>
  <c r="P29" i="4"/>
  <c r="B29" i="4" s="1"/>
  <c r="B35" i="4" s="1"/>
  <c r="A22" i="6" s="1"/>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H1753" i="5"/>
  <c r="I764" i="5"/>
  <c r="I2158" i="5"/>
  <c r="AB364" i="5"/>
  <c r="R488" i="5"/>
  <c r="H1178" i="5"/>
  <c r="J1218" i="5"/>
  <c r="J1250" i="5"/>
  <c r="AB1312" i="5"/>
  <c r="F2013" i="5"/>
  <c r="AB2065" i="5"/>
  <c r="AB2152" i="5"/>
  <c r="H2474"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R127" i="5"/>
  <c r="AB895" i="5"/>
  <c r="S895" i="5"/>
  <c r="AB1863" i="5"/>
  <c r="S1863" i="5"/>
  <c r="R54" i="5"/>
  <c r="R74" i="5"/>
  <c r="R189" i="5"/>
  <c r="AB210" i="5"/>
  <c r="R225" i="5"/>
  <c r="F357" i="5"/>
  <c r="R463" i="5"/>
  <c r="F586" i="5"/>
  <c r="I714" i="5"/>
  <c r="J714" i="5"/>
  <c r="S738" i="5"/>
  <c r="R94" i="5"/>
  <c r="AB170" i="5"/>
  <c r="H452" i="5"/>
  <c r="F452" i="5"/>
  <c r="S1497" i="5"/>
  <c r="AB262" i="5"/>
  <c r="AB298" i="5"/>
  <c r="F451" i="5"/>
  <c r="R453" i="5"/>
  <c r="J453" i="5"/>
  <c r="H453" i="5"/>
  <c r="F453" i="5"/>
  <c r="R125" i="5"/>
  <c r="AB1447" i="5"/>
  <c r="S1447" i="5"/>
  <c r="R22" i="5"/>
  <c r="AB114" i="5"/>
  <c r="R123" i="5"/>
  <c r="R167" i="5"/>
  <c r="I361" i="5"/>
  <c r="J361" i="5"/>
  <c r="H361" i="5"/>
  <c r="F361" i="5"/>
  <c r="I479" i="5"/>
  <c r="H479" i="5"/>
  <c r="F574" i="5"/>
  <c r="S641" i="5"/>
  <c r="R111" i="5"/>
  <c r="R171" i="5"/>
  <c r="F468" i="5"/>
  <c r="R562" i="5"/>
  <c r="I1848" i="5"/>
  <c r="H1848" i="5"/>
  <c r="AB166" i="5"/>
  <c r="R201" i="5"/>
  <c r="R245" i="5"/>
  <c r="I461" i="5"/>
  <c r="F461" i="5"/>
  <c r="J552" i="5"/>
  <c r="H552" i="5"/>
  <c r="AB178" i="5"/>
  <c r="R299" i="5"/>
  <c r="I392" i="5"/>
  <c r="H392" i="5"/>
  <c r="AB110" i="5"/>
  <c r="R30"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R616" i="5"/>
  <c r="S639" i="5"/>
  <c r="S649" i="5"/>
  <c r="R685" i="5"/>
  <c r="H685" i="5"/>
  <c r="S733" i="5"/>
  <c r="F768" i="5"/>
  <c r="F786" i="5"/>
  <c r="AB836" i="5"/>
  <c r="S911" i="5"/>
  <c r="S927" i="5"/>
  <c r="S938" i="5"/>
  <c r="S976" i="5"/>
  <c r="AB1014" i="5"/>
  <c r="S1014" i="5"/>
  <c r="H1075" i="5"/>
  <c r="F1075" i="5"/>
  <c r="F1083" i="5"/>
  <c r="H1083" i="5"/>
  <c r="AB207" i="5"/>
  <c r="AB215"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R73" i="5"/>
  <c r="R133" i="5"/>
  <c r="R169" i="5"/>
  <c r="R195" i="5"/>
  <c r="R67" i="5"/>
  <c r="X19" i="5"/>
  <c r="R139" i="5"/>
  <c r="R41" i="5"/>
  <c r="R177" i="5"/>
  <c r="R183" i="5"/>
  <c r="R241" i="5"/>
  <c r="R247" i="5"/>
  <c r="R259" i="5"/>
  <c r="R93" i="5"/>
  <c r="R135" i="5"/>
  <c r="R159" i="5"/>
  <c r="I373" i="5"/>
  <c r="R373" i="5"/>
  <c r="J373" i="5"/>
  <c r="H373" i="5"/>
  <c r="F373" i="5"/>
  <c r="X27" i="5"/>
  <c r="R83" i="5"/>
  <c r="R51" i="5"/>
  <c r="X51" i="5"/>
  <c r="R77" i="5"/>
  <c r="R199" i="5"/>
  <c r="R131" i="5"/>
  <c r="R197" i="5"/>
  <c r="R229" i="5"/>
  <c r="R337" i="5"/>
  <c r="X31" i="5"/>
  <c r="R113" i="5"/>
  <c r="R155" i="5"/>
  <c r="R249" i="5"/>
  <c r="R39" i="5"/>
  <c r="AB140" i="5"/>
  <c r="AB156" i="5"/>
  <c r="AB160" i="5"/>
  <c r="AB204" i="5"/>
  <c r="AB211" i="5"/>
  <c r="R231" i="5"/>
  <c r="R267" i="5"/>
  <c r="R289" i="5"/>
  <c r="R295"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R341" i="5"/>
  <c r="I397" i="5"/>
  <c r="R397" i="5"/>
  <c r="J397" i="5"/>
  <c r="H397" i="5"/>
  <c r="F397" i="5"/>
  <c r="R42" i="5"/>
  <c r="X45" i="5"/>
  <c r="X55" i="5"/>
  <c r="AB118" i="5"/>
  <c r="AB130" i="5"/>
  <c r="AB182" i="5"/>
  <c r="AB194" i="5"/>
  <c r="R235" i="5"/>
  <c r="AB315" i="5"/>
  <c r="R325" i="5"/>
  <c r="AB330"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AB290" i="5"/>
  <c r="I381" i="5"/>
  <c r="J381" i="5"/>
  <c r="H381" i="5"/>
  <c r="F381" i="5"/>
  <c r="I408" i="5"/>
  <c r="H408" i="5"/>
  <c r="F408" i="5"/>
  <c r="I425" i="5"/>
  <c r="J425" i="5"/>
  <c r="H425" i="5"/>
  <c r="F425" i="5"/>
  <c r="R58" i="5"/>
  <c r="AB26" i="5"/>
  <c r="X39" i="5"/>
  <c r="AB22" i="5"/>
  <c r="R25" i="5"/>
  <c r="R63" i="5"/>
  <c r="R79" i="5"/>
  <c r="R95" i="5"/>
  <c r="AB108" i="5"/>
  <c r="AB124" i="5"/>
  <c r="AB128" i="5"/>
  <c r="AB146" i="5"/>
  <c r="R147" i="5"/>
  <c r="AB172" i="5"/>
  <c r="AB188" i="5"/>
  <c r="AB192" i="5"/>
  <c r="AB206" i="5"/>
  <c r="AB214" i="5"/>
  <c r="AB226" i="5"/>
  <c r="R273" i="5"/>
  <c r="R285" i="5"/>
  <c r="AB29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AB198" i="5"/>
  <c r="AB306" i="5"/>
  <c r="AB323" i="5"/>
  <c r="AB349" i="5"/>
  <c r="AB381" i="5"/>
  <c r="I385" i="5"/>
  <c r="R385" i="5"/>
  <c r="J385" i="5"/>
  <c r="H385" i="5"/>
  <c r="F385" i="5"/>
  <c r="I429" i="5"/>
  <c r="R429" i="5"/>
  <c r="J429" i="5"/>
  <c r="H429" i="5"/>
  <c r="R436" i="5"/>
  <c r="I436" i="5"/>
  <c r="H436" i="5"/>
  <c r="I440" i="5"/>
  <c r="H440" i="5"/>
  <c r="F440" i="5"/>
  <c r="R456" i="5"/>
  <c r="I456" i="5"/>
  <c r="H456" i="5"/>
  <c r="R760" i="5"/>
  <c r="I760" i="5"/>
  <c r="F760" i="5"/>
  <c r="R317" i="5"/>
  <c r="X33" i="5"/>
  <c r="X49" i="5"/>
  <c r="AB138" i="5"/>
  <c r="AB154" i="5"/>
  <c r="AB158" i="5"/>
  <c r="AB202" i="5"/>
  <c r="AB223" i="5"/>
  <c r="AB238" i="5"/>
  <c r="AB246" i="5"/>
  <c r="AB259" i="5"/>
  <c r="AB274" i="5"/>
  <c r="R275" i="5"/>
  <c r="R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R101" i="5"/>
  <c r="R145" i="5"/>
  <c r="AB162" i="5"/>
  <c r="R165" i="5"/>
  <c r="AB227" i="5"/>
  <c r="AB247" i="5"/>
  <c r="R309" i="5"/>
  <c r="AB314" i="5"/>
  <c r="R321" i="5"/>
  <c r="AB331"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R146" i="5"/>
  <c r="AB179" i="5"/>
  <c r="AB201" i="5"/>
  <c r="R234" i="5"/>
  <c r="R254" i="5"/>
  <c r="AB320" i="5"/>
  <c r="AB412" i="5"/>
  <c r="AB105" i="5"/>
  <c r="AB137" i="5"/>
  <c r="AB147" i="5"/>
  <c r="AB169" i="5"/>
  <c r="R178" i="5"/>
  <c r="AB240" i="5"/>
  <c r="R270" i="5"/>
  <c r="R311" i="5"/>
  <c r="AB20"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AB159" i="5"/>
  <c r="AB168" i="5"/>
  <c r="AB181" i="5"/>
  <c r="R190" i="5"/>
  <c r="AB191" i="5"/>
  <c r="AB200" i="5"/>
  <c r="AB220"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AB203" i="5"/>
  <c r="AB209" i="5"/>
  <c r="R210" i="5"/>
  <c r="R221" i="5"/>
  <c r="R242" i="5"/>
  <c r="R258" i="5"/>
  <c r="R274" i="5"/>
  <c r="R323" i="5"/>
  <c r="AB360" i="5"/>
  <c r="R371" i="5"/>
  <c r="J371" i="5"/>
  <c r="H371" i="5"/>
  <c r="I371" i="5"/>
  <c r="F371" i="5"/>
  <c r="R383" i="5"/>
  <c r="J383" i="5"/>
  <c r="H383" i="5"/>
  <c r="I383" i="5"/>
  <c r="F383" i="5"/>
  <c r="AB119" i="5"/>
  <c r="AB151" i="5"/>
  <c r="AB173" i="5"/>
  <c r="R182" i="5"/>
  <c r="AB183" i="5"/>
  <c r="AB205" i="5"/>
  <c r="AB212" i="5"/>
  <c r="AB248" i="5"/>
  <c r="AB264" i="5"/>
  <c r="AB280" i="5"/>
  <c r="AB296" i="5"/>
  <c r="R319" i="5"/>
  <c r="AB328" i="5"/>
  <c r="R351" i="5"/>
  <c r="J351" i="5"/>
  <c r="H351" i="5"/>
  <c r="I351" i="5"/>
  <c r="F351" i="5"/>
  <c r="AB358" i="5"/>
  <c r="AB121" i="5"/>
  <c r="R130" i="5"/>
  <c r="AB131" i="5"/>
  <c r="AB153" i="5"/>
  <c r="R162" i="5"/>
  <c r="AB163" i="5"/>
  <c r="AB185" i="5"/>
  <c r="AB195" i="5"/>
  <c r="R206" i="5"/>
  <c r="R213" i="5"/>
  <c r="R222" i="5"/>
  <c r="AB224" i="5"/>
  <c r="R294" i="5"/>
  <c r="AB408" i="5"/>
  <c r="AB109" i="5"/>
  <c r="AB141" i="5"/>
  <c r="R150" i="5"/>
  <c r="AB19" i="5"/>
  <c r="AB27" i="5"/>
  <c r="X24" i="5"/>
  <c r="AB36" i="5"/>
  <c r="AB40" i="5"/>
  <c r="AB44" i="5"/>
  <c r="AB48" i="5"/>
  <c r="AB52" i="5"/>
  <c r="AB56" i="5"/>
  <c r="AB60" i="5"/>
  <c r="AB64" i="5"/>
  <c r="AB68" i="5"/>
  <c r="AB72" i="5"/>
  <c r="AB76" i="5"/>
  <c r="AB80" i="5"/>
  <c r="AB84" i="5"/>
  <c r="AB88" i="5"/>
  <c r="AB92" i="5"/>
  <c r="AB96" i="5"/>
  <c r="AB100" i="5"/>
  <c r="AB101" i="5"/>
  <c r="R110" i="5"/>
  <c r="AB111" i="5"/>
  <c r="AB120" i="5"/>
  <c r="AB133" i="5"/>
  <c r="AB143" i="5"/>
  <c r="AB152" i="5"/>
  <c r="AB165" i="5"/>
  <c r="R174" i="5"/>
  <c r="AB175" i="5"/>
  <c r="AB184" i="5"/>
  <c r="AB197" i="5"/>
  <c r="AB208" i="5"/>
  <c r="AB228" i="5"/>
  <c r="AB252" i="5"/>
  <c r="AB268" i="5"/>
  <c r="AB284" i="5"/>
  <c r="AB300" i="5"/>
  <c r="AB303" i="5"/>
  <c r="AB312" i="5"/>
  <c r="R331" i="5"/>
  <c r="J384" i="5"/>
  <c r="R384" i="5"/>
  <c r="I384" i="5"/>
  <c r="H384" i="5"/>
  <c r="F384" i="5"/>
  <c r="AB402" i="5"/>
  <c r="AB31" i="5"/>
  <c r="AB25" i="5"/>
  <c r="AB37" i="5"/>
  <c r="AB45" i="5"/>
  <c r="AB53" i="5"/>
  <c r="AB57" i="5"/>
  <c r="AB61" i="5"/>
  <c r="AB65" i="5"/>
  <c r="AB69" i="5"/>
  <c r="AB73" i="5"/>
  <c r="AB81" i="5"/>
  <c r="AB89" i="5"/>
  <c r="AB113" i="5"/>
  <c r="R117" i="5"/>
  <c r="AB123" i="5"/>
  <c r="AB145" i="5"/>
  <c r="R154" i="5"/>
  <c r="AB155" i="5"/>
  <c r="AB177" i="5"/>
  <c r="R181" i="5"/>
  <c r="R186" i="5"/>
  <c r="AB187" i="5"/>
  <c r="R209" i="5"/>
  <c r="R214" i="5"/>
  <c r="AB216" i="5"/>
  <c r="AB232" i="5"/>
  <c r="R250" i="5"/>
  <c r="R266" i="5"/>
  <c r="R282" i="5"/>
  <c r="R327" i="5"/>
  <c r="J352" i="5"/>
  <c r="R352" i="5"/>
  <c r="I352" i="5"/>
  <c r="H352" i="5"/>
  <c r="F352" i="5"/>
  <c r="AB361" i="5"/>
  <c r="I470" i="5"/>
  <c r="H470" i="5"/>
  <c r="F470" i="5"/>
  <c r="R470" i="5"/>
  <c r="J470" i="5"/>
  <c r="I494" i="5"/>
  <c r="H494" i="5"/>
  <c r="R494" i="5"/>
  <c r="J494" i="5"/>
  <c r="F494" i="5"/>
  <c r="AB33" i="5"/>
  <c r="AB41" i="5"/>
  <c r="AB49" i="5"/>
  <c r="AB77" i="5"/>
  <c r="AB85" i="5"/>
  <c r="AB93" i="5"/>
  <c r="AB97" i="5"/>
  <c r="R122" i="5"/>
  <c r="X30" i="5"/>
  <c r="R31" i="5"/>
  <c r="X36" i="5"/>
  <c r="X40" i="5"/>
  <c r="X52" i="5"/>
  <c r="R102" i="5"/>
  <c r="AB103" i="5"/>
  <c r="AB112" i="5"/>
  <c r="AB125" i="5"/>
  <c r="R129" i="5"/>
  <c r="R134" i="5"/>
  <c r="AB135" i="5"/>
  <c r="AB144" i="5"/>
  <c r="AB157" i="5"/>
  <c r="R161" i="5"/>
  <c r="AB167" i="5"/>
  <c r="AB176" i="5"/>
  <c r="AB189" i="5"/>
  <c r="R193" i="5"/>
  <c r="R198" i="5"/>
  <c r="AB199" i="5"/>
  <c r="R230" i="5"/>
  <c r="AB236" i="5"/>
  <c r="AB256" i="5"/>
  <c r="AB272" i="5"/>
  <c r="AB288" i="5"/>
  <c r="R335" i="5"/>
  <c r="AB336" i="5"/>
  <c r="R343"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J356" i="5"/>
  <c r="H360" i="5"/>
  <c r="AB362" i="5"/>
  <c r="AB375" i="5"/>
  <c r="AB389" i="5"/>
  <c r="R459" i="5"/>
  <c r="F459" i="5"/>
  <c r="J459" i="5"/>
  <c r="I459" i="5"/>
  <c r="H459" i="5"/>
  <c r="AB305" i="5"/>
  <c r="AB313" i="5"/>
  <c r="AB321" i="5"/>
  <c r="AB329" i="5"/>
  <c r="AB342" i="5"/>
  <c r="I360" i="5"/>
  <c r="F363" i="5"/>
  <c r="J368" i="5"/>
  <c r="AB374" i="5"/>
  <c r="AB386" i="5"/>
  <c r="F387" i="5"/>
  <c r="AB393" i="5"/>
  <c r="R399" i="5"/>
  <c r="J399" i="5"/>
  <c r="H399" i="5"/>
  <c r="I464" i="5"/>
  <c r="H464" i="5"/>
  <c r="F464" i="5"/>
  <c r="R464" i="5"/>
  <c r="J464" i="5"/>
  <c r="I478" i="5"/>
  <c r="H478" i="5"/>
  <c r="R478" i="5"/>
  <c r="J478" i="5"/>
  <c r="F478" i="5"/>
  <c r="AB333" i="5"/>
  <c r="AB345" i="5"/>
  <c r="R347" i="5"/>
  <c r="AB354" i="5"/>
  <c r="F364" i="5"/>
  <c r="AB367" i="5"/>
  <c r="AB377" i="5"/>
  <c r="J380" i="5"/>
  <c r="AB390" i="5"/>
  <c r="AB397" i="5"/>
  <c r="R483" i="5"/>
  <c r="J483" i="5"/>
  <c r="I483" i="5"/>
  <c r="H483" i="5"/>
  <c r="F483" i="5"/>
  <c r="I510" i="5"/>
  <c r="H510" i="5"/>
  <c r="R510" i="5"/>
  <c r="J510" i="5"/>
  <c r="F510" i="5"/>
  <c r="I542" i="5"/>
  <c r="H542" i="5"/>
  <c r="R542" i="5"/>
  <c r="J542" i="5"/>
  <c r="F542" i="5"/>
  <c r="AB338" i="5"/>
  <c r="J360" i="5"/>
  <c r="H364" i="5"/>
  <c r="AB366" i="5"/>
  <c r="AB394" i="5"/>
  <c r="AB401" i="5"/>
  <c r="AB416" i="5"/>
  <c r="R515" i="5"/>
  <c r="J515" i="5"/>
  <c r="I515" i="5"/>
  <c r="H515" i="5"/>
  <c r="F515" i="5"/>
  <c r="R310" i="5"/>
  <c r="R318" i="5"/>
  <c r="R326" i="5"/>
  <c r="AB334" i="5"/>
  <c r="AB339" i="5"/>
  <c r="AB346" i="5"/>
  <c r="F356" i="5"/>
  <c r="AB359" i="5"/>
  <c r="AB369" i="5"/>
  <c r="J372" i="5"/>
  <c r="H376" i="5"/>
  <c r="AB378" i="5"/>
  <c r="AB398" i="5"/>
  <c r="F399" i="5"/>
  <c r="AB405" i="5"/>
  <c r="AB409"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H27" i="6" s="1"/>
  <c r="D2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D9" i="6"/>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B19" i="6"/>
  <c r="F24" i="6" s="1"/>
  <c r="A38" i="2"/>
  <c r="J4" i="5"/>
  <c r="B41" i="4"/>
  <c r="B59" i="4" s="1"/>
  <c r="A42"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61" i="5"/>
  <c r="S123" i="5"/>
  <c r="S177" i="5"/>
  <c r="S361" i="5"/>
  <c r="S77"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157" i="5"/>
  <c r="S364" i="5"/>
  <c r="S304" i="5"/>
  <c r="S392" i="5"/>
  <c r="S348" i="5"/>
  <c r="S433" i="5"/>
  <c r="S444" i="5"/>
  <c r="S584"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H987" i="5"/>
  <c r="H1959" i="5"/>
  <c r="R987" i="5"/>
  <c r="R2069" i="5"/>
  <c r="I1959" i="5"/>
  <c r="X1272" i="5"/>
  <c r="H2069" i="5"/>
  <c r="J1959" i="5"/>
  <c r="R1959" i="5"/>
  <c r="I678" i="5"/>
  <c r="H678" i="5"/>
  <c r="J987" i="5"/>
  <c r="S606" i="5"/>
  <c r="S610" i="5"/>
  <c r="X322" i="5"/>
  <c r="S598" i="5"/>
  <c r="X37" i="5"/>
  <c r="X310" i="5"/>
  <c r="X21" i="5"/>
  <c r="S532" i="5"/>
  <c r="S356" i="5"/>
  <c r="X154" i="5"/>
  <c r="X241" i="5"/>
  <c r="X34" i="5"/>
  <c r="S343" i="5"/>
  <c r="X333" i="5"/>
  <c r="X46" i="5"/>
  <c r="X315" i="5"/>
  <c r="S315" i="5"/>
  <c r="X48" i="5"/>
  <c r="X22" i="5"/>
  <c r="X54" i="5"/>
  <c r="S357" i="5"/>
  <c r="X130" i="5"/>
  <c r="S383" i="5"/>
  <c r="X250" i="5"/>
  <c r="X319" i="5"/>
  <c r="B32" i="6"/>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R2301" i="5"/>
  <c r="R1051" i="5"/>
  <c r="R1015" i="5"/>
  <c r="I1039" i="5"/>
  <c r="F1320" i="5"/>
  <c r="R852" i="5"/>
  <c r="F1947" i="5"/>
  <c r="H1947" i="5"/>
  <c r="I1381" i="5"/>
  <c r="J463" i="5"/>
  <c r="I1947" i="5"/>
  <c r="R1665" i="5"/>
  <c r="H463" i="5"/>
  <c r="J1947" i="5"/>
  <c r="J1438" i="5"/>
  <c r="F1158" i="5"/>
  <c r="R1947" i="5"/>
  <c r="J1665" i="5"/>
  <c r="J1426"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133" i="5"/>
  <c r="J2161" i="5"/>
  <c r="I1716" i="5"/>
  <c r="H1426" i="5"/>
  <c r="H1329" i="5"/>
  <c r="I608" i="5"/>
  <c r="F808" i="5"/>
  <c r="R2133" i="5"/>
  <c r="R2161" i="5"/>
  <c r="F1919" i="5"/>
  <c r="J1716" i="5"/>
  <c r="R1067" i="5"/>
  <c r="J1145" i="5"/>
  <c r="H883" i="5"/>
  <c r="H447" i="5"/>
  <c r="I808" i="5"/>
  <c r="H1900" i="5"/>
  <c r="I1919" i="5"/>
  <c r="R1716" i="5"/>
  <c r="H1684" i="5"/>
  <c r="R1285" i="5"/>
  <c r="F1308" i="5"/>
  <c r="F883" i="5"/>
  <c r="I1403" i="5"/>
  <c r="H1919" i="5"/>
  <c r="I1684" i="5"/>
  <c r="I1123" i="5"/>
  <c r="I1067" i="5"/>
  <c r="I883"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730" i="5"/>
  <c r="R87" i="5"/>
  <c r="J1842" i="5"/>
  <c r="H1696" i="5"/>
  <c r="J1086" i="5"/>
  <c r="I524" i="5"/>
  <c r="R439" i="5"/>
  <c r="B30" i="6"/>
  <c r="G30" i="6" s="1"/>
  <c r="B41" i="6"/>
  <c r="G41" i="6"/>
  <c r="B31" i="6"/>
  <c r="G31" i="6"/>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I974" i="5"/>
  <c r="H1138" i="5"/>
  <c r="H875" i="5"/>
  <c r="H783" i="5"/>
  <c r="I757" i="5"/>
  <c r="I640" i="5"/>
  <c r="H644" i="5"/>
  <c r="H435" i="5"/>
  <c r="J2397" i="5"/>
  <c r="I2012" i="5"/>
  <c r="J640" i="5"/>
  <c r="I2197" i="5"/>
  <c r="I2409" i="5"/>
  <c r="F2325" i="5"/>
  <c r="I2011" i="5"/>
  <c r="J1936" i="5"/>
  <c r="F1770" i="5"/>
  <c r="R1696" i="5"/>
  <c r="H1664" i="5"/>
  <c r="I1494" i="5"/>
  <c r="R1672" i="5"/>
  <c r="F1352" i="5"/>
  <c r="F1292" i="5"/>
  <c r="J974" i="5"/>
  <c r="J875" i="5"/>
  <c r="I783" i="5"/>
  <c r="I749" i="5"/>
  <c r="J757" i="5"/>
  <c r="I556" i="5"/>
  <c r="J431" i="5"/>
  <c r="R215" i="5"/>
  <c r="J2409" i="5"/>
  <c r="H2301" i="5"/>
  <c r="H2100" i="5"/>
  <c r="J2011" i="5"/>
  <c r="R1936" i="5"/>
  <c r="H1801" i="5"/>
  <c r="H1867" i="5"/>
  <c r="I1664" i="5"/>
  <c r="H1712" i="5"/>
  <c r="F1494" i="5"/>
  <c r="J1494" i="5"/>
  <c r="I1003" i="5"/>
  <c r="H1352" i="5"/>
  <c r="R974" i="5"/>
  <c r="I1074" i="5"/>
  <c r="I875" i="5"/>
  <c r="J783" i="5"/>
  <c r="J749" i="5"/>
  <c r="R334" i="5"/>
  <c r="I1801" i="5"/>
  <c r="J1664" i="5"/>
  <c r="I1712" i="5"/>
  <c r="J1352" i="5"/>
  <c r="I1292" i="5"/>
  <c r="R875" i="5"/>
  <c r="R738" i="5"/>
  <c r="I717" i="5"/>
  <c r="R718" i="5"/>
  <c r="F757" i="5"/>
  <c r="F1190" i="5"/>
  <c r="I983" i="5"/>
  <c r="J1292" i="5"/>
  <c r="F749" i="5"/>
  <c r="J717" i="5"/>
  <c r="H640" i="5"/>
  <c r="H588" i="5"/>
  <c r="R435" i="5"/>
  <c r="H43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H1940" i="5"/>
  <c r="J2405" i="5"/>
  <c r="I2180" i="5"/>
  <c r="I1786" i="5"/>
  <c r="J1471" i="5"/>
  <c r="I1131" i="5"/>
  <c r="I1115" i="5"/>
  <c r="I1304" i="5"/>
  <c r="R1145" i="5"/>
  <c r="H634" i="5"/>
  <c r="R423" i="5"/>
  <c r="I2289" i="5"/>
  <c r="J1435" i="5"/>
  <c r="I1435" i="5"/>
  <c r="H1435" i="5"/>
  <c r="R2405" i="5"/>
  <c r="H2386" i="5"/>
  <c r="J2180" i="5"/>
  <c r="J1952" i="5"/>
  <c r="J1786" i="5"/>
  <c r="J1304" i="5"/>
  <c r="J423" i="5"/>
  <c r="R303" i="5"/>
  <c r="H379" i="5"/>
  <c r="F2381" i="5"/>
  <c r="J2386" i="5"/>
  <c r="R2180" i="5"/>
  <c r="H2160" i="5"/>
  <c r="F2100" i="5"/>
  <c r="R1952" i="5"/>
  <c r="H2035" i="5"/>
  <c r="F1867" i="5"/>
  <c r="R1786" i="5"/>
  <c r="R1131" i="5"/>
  <c r="R1304" i="5"/>
  <c r="I971" i="5"/>
  <c r="F1074" i="5"/>
  <c r="F971" i="5"/>
  <c r="I817" i="5"/>
  <c r="J379" i="5"/>
  <c r="R2386" i="5"/>
  <c r="I2160" i="5"/>
  <c r="I2035" i="5"/>
  <c r="I1471" i="5"/>
  <c r="R1471" i="5"/>
  <c r="R971" i="5"/>
  <c r="H1145" i="5"/>
  <c r="H971" i="5"/>
  <c r="J817" i="5"/>
  <c r="R817" i="5"/>
  <c r="R1055" i="5"/>
  <c r="I891" i="5"/>
  <c r="H867" i="5"/>
  <c r="R712" i="5"/>
  <c r="R427" i="5"/>
  <c r="R608" i="5"/>
  <c r="J712" i="5"/>
  <c r="J2465" i="5"/>
  <c r="F1696" i="5"/>
  <c r="I2205" i="5"/>
  <c r="R2205" i="5"/>
  <c r="J2205" i="5"/>
  <c r="H2205" i="5"/>
  <c r="F2205" i="5"/>
  <c r="R640" i="5"/>
  <c r="J1067" i="5"/>
  <c r="H1067" i="5"/>
  <c r="R672" i="5"/>
  <c r="R175"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R931" i="5"/>
  <c r="R1138" i="5"/>
  <c r="I679" i="5"/>
  <c r="J427" i="5"/>
  <c r="F2265" i="5"/>
  <c r="I2199" i="5"/>
  <c r="R2199" i="5"/>
  <c r="J2199" i="5"/>
  <c r="H1051" i="5"/>
  <c r="R578" i="5"/>
  <c r="F578" i="5"/>
  <c r="R243" i="5"/>
  <c r="J1761" i="5"/>
  <c r="I1510" i="5"/>
  <c r="F1138" i="5"/>
  <c r="F891" i="5"/>
  <c r="H2265" i="5"/>
  <c r="F974" i="5"/>
  <c r="I2397" i="5"/>
  <c r="F2397" i="5"/>
  <c r="I2253" i="5"/>
  <c r="R2253" i="5"/>
  <c r="J2253" i="5"/>
  <c r="H2253" i="5"/>
  <c r="I2257" i="5"/>
  <c r="J2257" i="5"/>
  <c r="J1403" i="5"/>
  <c r="H1403" i="5"/>
  <c r="R191" i="5"/>
  <c r="R103" i="5"/>
  <c r="R314" i="5"/>
  <c r="R330" i="5"/>
  <c r="J1510" i="5"/>
  <c r="H891" i="5"/>
  <c r="H915" i="5"/>
  <c r="J608" i="5"/>
  <c r="I2189" i="5"/>
  <c r="H2189" i="5"/>
  <c r="I1851" i="5"/>
  <c r="F1851" i="5"/>
  <c r="I1633" i="5"/>
  <c r="F1633" i="5"/>
  <c r="R239" i="5"/>
  <c r="I391" i="5"/>
  <c r="F391" i="5"/>
  <c r="F915" i="5"/>
  <c r="H712" i="5"/>
  <c r="H427" i="5"/>
  <c r="I2213" i="5"/>
  <c r="R2213" i="5"/>
  <c r="J2213" i="5"/>
  <c r="H2213" i="5"/>
  <c r="F2213" i="5"/>
  <c r="J2381" i="5"/>
  <c r="I2381" i="5"/>
  <c r="J1309" i="5"/>
  <c r="I1309" i="5"/>
  <c r="J1325" i="5"/>
  <c r="F1325"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R279" i="5"/>
  <c r="R717" i="5"/>
  <c r="H717" i="5"/>
  <c r="R251"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R287" i="5"/>
  <c r="I435" i="5"/>
  <c r="F435"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718" i="5"/>
  <c r="J983" i="5"/>
  <c r="H983" i="5"/>
  <c r="F983" i="5"/>
  <c r="H766" i="5"/>
  <c r="J766" i="5"/>
  <c r="I766" i="5"/>
  <c r="F766" i="5"/>
  <c r="H496" i="5"/>
  <c r="F496" i="5"/>
  <c r="R496" i="5"/>
  <c r="J496" i="5"/>
  <c r="I431" i="5"/>
  <c r="F431" i="5"/>
  <c r="I427" i="5"/>
  <c r="F427" i="5"/>
  <c r="F26" i="6"/>
  <c r="F67" i="6" s="1"/>
  <c r="X18" i="5"/>
  <c r="B52" i="6"/>
  <c r="G52" i="6"/>
  <c r="B37" i="6"/>
  <c r="G37" i="6"/>
  <c r="B42" i="6"/>
  <c r="G42" i="6" s="1"/>
  <c r="B25" i="6"/>
  <c r="G25" i="6" s="1"/>
  <c r="B35" i="6"/>
  <c r="G35" i="6" s="1"/>
  <c r="X6" i="5"/>
  <c r="B39" i="6"/>
  <c r="G39" i="6" s="1"/>
  <c r="G32" i="6"/>
  <c r="B49" i="6"/>
  <c r="G49" i="6" s="1"/>
  <c r="B24" i="6"/>
  <c r="G24" i="6" s="1"/>
  <c r="F2426" i="5"/>
  <c r="R2426" i="5"/>
  <c r="J2426" i="5"/>
  <c r="I2426" i="5"/>
  <c r="H2426" i="5"/>
  <c r="D5" i="6"/>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40" i="5"/>
  <c r="R394" i="5"/>
  <c r="J394" i="5"/>
  <c r="I394" i="5"/>
  <c r="H394" i="5"/>
  <c r="F394" i="5"/>
  <c r="R374" i="5"/>
  <c r="I374" i="5"/>
  <c r="H374" i="5"/>
  <c r="F374" i="5"/>
  <c r="J374" i="5"/>
  <c r="R355" i="5"/>
  <c r="J355" i="5"/>
  <c r="H355" i="5"/>
  <c r="F355" i="5"/>
  <c r="I355" i="5"/>
  <c r="R300" i="5"/>
  <c r="R292" i="5"/>
  <c r="R260" i="5"/>
  <c r="R244" i="5"/>
  <c r="R236" i="5"/>
  <c r="R228" i="5"/>
  <c r="R132" i="5"/>
  <c r="R402" i="5"/>
  <c r="J402" i="5"/>
  <c r="I402" i="5"/>
  <c r="H402" i="5"/>
  <c r="F402" i="5"/>
  <c r="R204" i="5"/>
  <c r="R116" i="5"/>
  <c r="B46" i="6"/>
  <c r="G46" i="6"/>
  <c r="B26" i="6"/>
  <c r="G26" i="6"/>
  <c r="G21" i="6"/>
  <c r="B36" i="6"/>
  <c r="G36" i="6"/>
  <c r="G20" i="6"/>
  <c r="H20" i="6"/>
  <c r="D20" i="6" s="1"/>
  <c r="B45" i="6"/>
  <c r="G45" i="6" s="1"/>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R220" i="5"/>
  <c r="R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R366" i="5"/>
  <c r="I366" i="5"/>
  <c r="H366" i="5"/>
  <c r="F366" i="5"/>
  <c r="J366" i="5"/>
  <c r="R390" i="5"/>
  <c r="J390" i="5"/>
  <c r="I390" i="5"/>
  <c r="H390" i="5"/>
  <c r="F390" i="5"/>
  <c r="R386" i="5"/>
  <c r="J386" i="5"/>
  <c r="I386" i="5"/>
  <c r="H386" i="5"/>
  <c r="F386" i="5"/>
  <c r="R367" i="5"/>
  <c r="J367" i="5"/>
  <c r="H367" i="5"/>
  <c r="I367" i="5"/>
  <c r="F367" i="5"/>
  <c r="R342" i="5"/>
  <c r="R296" i="5"/>
  <c r="R288" i="5"/>
  <c r="R280" i="5"/>
  <c r="R272" i="5"/>
  <c r="R264" i="5"/>
  <c r="R256" i="5"/>
  <c r="R248" i="5"/>
  <c r="R382" i="5"/>
  <c r="I382" i="5"/>
  <c r="H382" i="5"/>
  <c r="F382" i="5"/>
  <c r="J382" i="5"/>
  <c r="R359" i="5"/>
  <c r="J359" i="5"/>
  <c r="H359" i="5"/>
  <c r="F359" i="5"/>
  <c r="I359"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68" i="6"/>
  <c r="F37" i="6"/>
  <c r="H37" i="6" s="1"/>
  <c r="D37" i="6" s="1"/>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160" i="5"/>
  <c r="R180" i="5"/>
  <c r="R200" i="5"/>
  <c r="R156" i="5"/>
  <c r="R308" i="5"/>
  <c r="R100"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X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52" i="5"/>
  <c r="R212" i="5"/>
  <c r="R168"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R108" i="5"/>
  <c r="R320" i="5"/>
  <c r="R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66" i="5"/>
  <c r="S90" i="5"/>
  <c r="S313" i="5"/>
  <c r="S76" i="5"/>
  <c r="S242" i="5"/>
  <c r="S307" i="5"/>
  <c r="S337" i="5"/>
  <c r="S101" i="5"/>
  <c r="S555" i="5"/>
  <c r="S570" i="5"/>
  <c r="S154" i="5"/>
  <c r="S70" i="5"/>
  <c r="S301" i="5"/>
  <c r="S63" i="5"/>
  <c r="S64" i="5"/>
  <c r="S246" i="5"/>
  <c r="S254" i="5"/>
  <c r="S60" i="5"/>
  <c r="S206" i="5"/>
  <c r="S325" i="5"/>
  <c r="S527" i="5"/>
  <c r="S369" i="5"/>
  <c r="S381" i="5"/>
  <c r="S309" i="5"/>
  <c r="X354" i="5"/>
  <c r="S597" i="5"/>
  <c r="S599" i="5"/>
  <c r="X346" i="5"/>
  <c r="S611" i="5"/>
  <c r="X220" i="5"/>
  <c r="X538" i="5"/>
  <c r="S601" i="5"/>
  <c r="X340" i="5"/>
  <c r="X180" i="5"/>
  <c r="X232" i="5"/>
  <c r="X276" i="5"/>
  <c r="X103" i="5"/>
  <c r="S600" i="5"/>
  <c r="X316" i="5"/>
  <c r="X208" i="5"/>
  <c r="S382" i="5"/>
  <c r="X256" i="5"/>
  <c r="X268" i="5"/>
  <c r="X277" i="5"/>
  <c r="X334" i="5"/>
  <c r="S533" i="5"/>
  <c r="X148" i="5"/>
  <c r="S355" i="5"/>
  <c r="X330" i="5"/>
  <c r="S602" i="5"/>
  <c r="X262" i="5"/>
  <c r="X312" i="5"/>
  <c r="X124" i="5"/>
  <c r="S603" i="5"/>
  <c r="X184" i="5"/>
  <c r="X292" i="5"/>
  <c r="S605" i="5"/>
  <c r="X163" i="5"/>
  <c r="X172" i="5"/>
  <c r="S607" i="5"/>
  <c r="X442" i="5"/>
  <c r="X211" i="5"/>
  <c r="X43" i="5"/>
  <c r="S314" i="5"/>
  <c r="X136" i="5"/>
  <c r="X196" i="5"/>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0" i="5"/>
  <c r="R13" i="5"/>
  <c r="R7" i="5"/>
  <c r="R17" i="5"/>
  <c r="R12" i="5"/>
  <c r="R9" i="5"/>
  <c r="R8" i="5"/>
  <c r="R11" i="5"/>
  <c r="X13" i="5"/>
  <c r="X10" i="5"/>
  <c r="X9" i="5"/>
  <c r="X12" i="5"/>
  <c r="X15" i="5"/>
  <c r="X16" i="5"/>
  <c r="S42" i="5"/>
  <c r="S53" i="5"/>
  <c r="S49" i="5"/>
  <c r="S56" i="5"/>
  <c r="S45" i="5"/>
  <c r="S40" i="5"/>
  <c r="S47" i="5"/>
  <c r="S50" i="5"/>
  <c r="S52" i="5"/>
  <c r="S51" i="5"/>
  <c r="S41" i="5"/>
  <c r="S54" i="5"/>
  <c r="S55" i="5"/>
  <c r="S48" i="5"/>
  <c r="S44" i="5"/>
  <c r="S43" i="5"/>
  <c r="S39" i="5"/>
  <c r="S46" i="5"/>
  <c r="S37" i="5"/>
  <c r="S19" i="5"/>
  <c r="S6" i="5"/>
  <c r="S7" i="5"/>
  <c r="S14" i="5"/>
  <c r="S21" i="5"/>
  <c r="S8" i="5"/>
  <c r="S25" i="5"/>
  <c r="S34" i="5"/>
  <c r="S20" i="5"/>
  <c r="S16" i="5"/>
  <c r="S15" i="5"/>
  <c r="S27" i="5"/>
  <c r="S17" i="5"/>
  <c r="S38" i="5"/>
  <c r="S9" i="5"/>
  <c r="S23" i="5"/>
  <c r="S31" i="5"/>
  <c r="S22" i="5"/>
  <c r="S33" i="5"/>
  <c r="S29" i="5"/>
  <c r="S18" i="5"/>
  <c r="S5" i="5"/>
  <c r="S10" i="5"/>
  <c r="S32" i="5"/>
  <c r="S12" i="5"/>
  <c r="S30" i="5"/>
  <c r="S35" i="5"/>
  <c r="S13" i="5"/>
  <c r="S28" i="5"/>
  <c r="S11" i="5"/>
  <c r="G64" i="6" a="1"/>
  <c r="S36" i="5"/>
  <c r="S24" i="5"/>
  <c r="S26" i="5"/>
  <c r="B65" i="4" l="1"/>
  <c r="A47" i="6" s="1"/>
  <c r="G67" i="6"/>
  <c r="H67" i="6" s="1"/>
  <c r="D67" i="6" s="1"/>
  <c r="G65" i="6"/>
  <c r="G68" i="6"/>
  <c r="H68" i="6" s="1"/>
  <c r="G66" i="6"/>
  <c r="B50" i="6"/>
  <c r="G50" i="6" s="1"/>
  <c r="B40" i="6"/>
  <c r="G40" i="6" s="1"/>
  <c r="C22" i="6"/>
  <c r="F52" i="6"/>
  <c r="H52" i="6" s="1"/>
  <c r="D52" i="6" s="1"/>
  <c r="F42" i="6"/>
  <c r="H42" i="6" s="1"/>
  <c r="D42" i="6" s="1"/>
  <c r="B57" i="4"/>
  <c r="A40" i="6" s="1"/>
  <c r="K68" i="6"/>
  <c r="F32" i="6"/>
  <c r="H32" i="6" s="1"/>
  <c r="D32" i="6" s="1"/>
  <c r="C37" i="6"/>
  <c r="F47" i="6"/>
  <c r="H47" i="6" s="1"/>
  <c r="D47" i="6" s="1"/>
  <c r="C52" i="6"/>
  <c r="C32" i="6"/>
  <c r="C27" i="6"/>
  <c r="C17" i="6"/>
  <c r="K67" i="6"/>
  <c r="D16" i="6"/>
  <c r="C21" i="6"/>
  <c r="C31" i="6"/>
  <c r="F51" i="6"/>
  <c r="H51" i="6" s="1"/>
  <c r="D51" i="6" s="1"/>
  <c r="F41" i="6"/>
  <c r="H41" i="6" s="1"/>
  <c r="D41" i="6" s="1"/>
  <c r="C16" i="6"/>
  <c r="F46" i="6"/>
  <c r="H46" i="6" s="1"/>
  <c r="D46" i="6" s="1"/>
  <c r="C51" i="6"/>
  <c r="H26" i="6"/>
  <c r="D26" i="6" s="1"/>
  <c r="F31" i="6"/>
  <c r="H31" i="6" s="1"/>
  <c r="D31" i="6" s="1"/>
  <c r="F36" i="6"/>
  <c r="H36" i="6" s="1"/>
  <c r="D36" i="6" s="1"/>
  <c r="F45" i="6"/>
  <c r="H45" i="6" s="1"/>
  <c r="D45" i="6" s="1"/>
  <c r="F30" i="6"/>
  <c r="H30" i="6" s="1"/>
  <c r="D30" i="6" s="1"/>
  <c r="H25" i="6"/>
  <c r="D25" i="6" s="1"/>
  <c r="F66" i="6"/>
  <c r="F35" i="6"/>
  <c r="H35" i="6" s="1"/>
  <c r="D35" i="6" s="1"/>
  <c r="F50" i="6"/>
  <c r="F40" i="6"/>
  <c r="H40" i="6" s="1"/>
  <c r="D40" i="6" s="1"/>
  <c r="D15" i="6"/>
  <c r="K66" i="6"/>
  <c r="C15" i="6"/>
  <c r="C9" i="6"/>
  <c r="C20" i="6"/>
  <c r="B31" i="4"/>
  <c r="A18" i="6" s="1"/>
  <c r="B87" i="4"/>
  <c r="A62" i="6" s="1"/>
  <c r="B83" i="4"/>
  <c r="A59" i="6" s="1"/>
  <c r="B85" i="4"/>
  <c r="A60" i="6" s="1"/>
  <c r="B81" i="4"/>
  <c r="A58" i="6" s="1"/>
  <c r="B79" i="4"/>
  <c r="A57" i="6" s="1"/>
  <c r="B43" i="4"/>
  <c r="A28" i="6" s="1"/>
  <c r="B89" i="4"/>
  <c r="A63" i="6" s="1"/>
  <c r="B67" i="4"/>
  <c r="A48" i="6" s="1"/>
  <c r="B77" i="4"/>
  <c r="A55" i="6" s="1"/>
  <c r="B37" i="4"/>
  <c r="A23" i="6" s="1"/>
  <c r="B55" i="4"/>
  <c r="A38" i="6" s="1"/>
  <c r="B75" i="4"/>
  <c r="A54" i="6" s="1"/>
  <c r="B61" i="4"/>
  <c r="A43" i="6" s="1"/>
  <c r="B49" i="4"/>
  <c r="A33" i="6" s="1"/>
  <c r="F54" i="6"/>
  <c r="F44" i="6"/>
  <c r="F65" i="6"/>
  <c r="F49" i="6"/>
  <c r="H49" i="6" s="1"/>
  <c r="D49" i="6" s="1"/>
  <c r="F29" i="6"/>
  <c r="F34" i="6"/>
  <c r="H34" i="6" s="1"/>
  <c r="D34" i="6" s="1"/>
  <c r="F39" i="6"/>
  <c r="H39" i="6" s="1"/>
  <c r="D39" i="6" s="1"/>
  <c r="H24" i="6"/>
  <c r="D24" i="6" s="1"/>
  <c r="B29" i="6"/>
  <c r="G29" i="6" s="1"/>
  <c r="B44" i="6"/>
  <c r="G44" i="6" s="1"/>
  <c r="G19" i="6"/>
  <c r="H19" i="6" s="1"/>
  <c r="D19" i="6" s="1"/>
  <c r="B34" i="6"/>
  <c r="G34" i="6" s="1"/>
  <c r="C49" i="6"/>
  <c r="C14" i="6"/>
  <c r="C12" i="6"/>
  <c r="C11" i="6"/>
  <c r="A16" i="6"/>
  <c r="C10" i="6"/>
  <c r="B71" i="4"/>
  <c r="A52" i="6" s="1"/>
  <c r="B51" i="4"/>
  <c r="A35" i="6" s="1"/>
  <c r="A27" i="6"/>
  <c r="C8" i="6"/>
  <c r="A17" i="6"/>
  <c r="C7" i="6"/>
  <c r="A26" i="6"/>
  <c r="G49" i="4"/>
  <c r="B53" i="4"/>
  <c r="A37" i="6" s="1"/>
  <c r="B63" i="4"/>
  <c r="A45" i="6" s="1"/>
  <c r="A25" i="6"/>
  <c r="B33" i="4"/>
  <c r="A20" i="6" s="1"/>
  <c r="C5" i="6"/>
  <c r="D6" i="6"/>
  <c r="C6" i="6"/>
  <c r="B64" i="4"/>
  <c r="A46" i="6" s="1"/>
  <c r="B58" i="4"/>
  <c r="A41" i="6" s="1"/>
  <c r="B52" i="4"/>
  <c r="A36" i="6" s="1"/>
  <c r="G74" i="4"/>
  <c r="D74" i="4"/>
  <c r="D67" i="4"/>
  <c r="G37" i="4"/>
  <c r="B50" i="4"/>
  <c r="A34" i="6" s="1"/>
  <c r="B68" i="4"/>
  <c r="A49" i="6" s="1"/>
  <c r="G31" i="4"/>
  <c r="B62" i="4"/>
  <c r="A44" i="6" s="1"/>
  <c r="A24" i="6"/>
  <c r="G55" i="4"/>
  <c r="G61" i="4"/>
  <c r="G67" i="4"/>
  <c r="C4" i="6"/>
  <c r="G64" i="6"/>
  <c r="C69" i="6"/>
  <c r="D31" i="4"/>
  <c r="B32" i="4"/>
  <c r="A19" i="6" s="1"/>
  <c r="D43" i="4"/>
  <c r="D49" i="4"/>
  <c r="D61" i="4"/>
  <c r="D55" i="4"/>
  <c r="G69" i="6" a="1"/>
  <c r="G69" i="6" s="1"/>
  <c r="H69" i="6" s="1"/>
  <c r="T45" i="5"/>
  <c r="T49" i="5"/>
  <c r="T48" i="5"/>
  <c r="T40" i="5"/>
  <c r="T47" i="5"/>
  <c r="T51" i="5"/>
  <c r="T53" i="5"/>
  <c r="T52" i="5"/>
  <c r="T41" i="5"/>
  <c r="T42" i="5"/>
  <c r="T50" i="5"/>
  <c r="T56" i="5"/>
  <c r="T54" i="5"/>
  <c r="T55" i="5"/>
  <c r="T39" i="5"/>
  <c r="T43" i="5"/>
  <c r="T44" i="5"/>
  <c r="T46" i="5"/>
  <c r="T9" i="5"/>
  <c r="T19" i="5"/>
  <c r="T18" i="5"/>
  <c r="T14" i="5"/>
  <c r="T22" i="5"/>
  <c r="T25" i="5"/>
  <c r="T7" i="5"/>
  <c r="T16" i="5"/>
  <c r="T13" i="5"/>
  <c r="T21" i="5"/>
  <c r="T5" i="5"/>
  <c r="T38" i="5"/>
  <c r="T12" i="5"/>
  <c r="T11" i="5"/>
  <c r="T27" i="5"/>
  <c r="T23" i="5"/>
  <c r="T29" i="5"/>
  <c r="T20" i="5"/>
  <c r="T32" i="5"/>
  <c r="T8" i="5"/>
  <c r="T26" i="5"/>
  <c r="T37" i="5"/>
  <c r="T24" i="5"/>
  <c r="T34" i="5"/>
  <c r="T6" i="5"/>
  <c r="T35" i="5"/>
  <c r="T28" i="5"/>
  <c r="T15" i="5"/>
  <c r="T31" i="5"/>
  <c r="T17" i="5"/>
  <c r="T30" i="5"/>
  <c r="T10" i="5"/>
  <c r="T36" i="5"/>
  <c r="T33" i="5"/>
  <c r="D68" i="6" l="1"/>
  <c r="C68" i="6"/>
  <c r="C67" i="6"/>
  <c r="H66" i="6"/>
  <c r="D66" i="6" s="1"/>
  <c r="H50" i="6"/>
  <c r="D50" i="6" s="1"/>
  <c r="C40" i="6"/>
  <c r="C66" i="6"/>
  <c r="C45" i="6"/>
  <c r="C47" i="6"/>
  <c r="C42" i="6"/>
  <c r="C46" i="6"/>
  <c r="C26" i="6"/>
  <c r="C36" i="6"/>
  <c r="C41" i="6"/>
  <c r="C50" i="6"/>
  <c r="C30" i="6"/>
  <c r="C35" i="6"/>
  <c r="C25" i="6"/>
  <c r="H44" i="6"/>
  <c r="C34" i="6"/>
  <c r="H29" i="6"/>
  <c r="F58" i="6"/>
  <c r="H58" i="6" s="1"/>
  <c r="F59" i="6"/>
  <c r="H59" i="6" s="1"/>
  <c r="F57" i="6"/>
  <c r="H57" i="6" s="1"/>
  <c r="F60" i="6"/>
  <c r="H60" i="6" s="1"/>
  <c r="F55" i="6"/>
  <c r="H54" i="6"/>
  <c r="F62" i="6"/>
  <c r="H62" i="6" s="1"/>
  <c r="F63" i="6"/>
  <c r="H63" i="6" s="1"/>
  <c r="C19" i="6"/>
  <c r="C24" i="6"/>
  <c r="C39" i="6"/>
  <c r="C2" i="6"/>
  <c r="B2" i="6"/>
  <c r="H65" i="6"/>
  <c r="K65" i="6"/>
  <c r="H64" i="6"/>
  <c r="B64" i="6"/>
  <c r="D57" i="6" l="1"/>
  <c r="C57" i="6"/>
  <c r="D65" i="6"/>
  <c r="C65" i="6"/>
  <c r="D59" i="6"/>
  <c r="C59" i="6"/>
  <c r="D58" i="6"/>
  <c r="C58" i="6"/>
  <c r="D29" i="6"/>
  <c r="C29" i="6"/>
  <c r="F56" i="6"/>
  <c r="H56" i="6" s="1"/>
  <c r="H55" i="6"/>
  <c r="D63" i="6"/>
  <c r="C63" i="6"/>
  <c r="D62" i="6"/>
  <c r="C62" i="6"/>
  <c r="D54" i="6"/>
  <c r="C54" i="6"/>
  <c r="D60" i="6"/>
  <c r="C60" i="6"/>
  <c r="D44" i="6"/>
  <c r="C44" i="6"/>
  <c r="D64" i="6"/>
  <c r="C64" i="6"/>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<sst xmlns="http://schemas.openxmlformats.org/spreadsheetml/2006/main" count="22606" uniqueCount="15830">
  <si>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</si>
  <si>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</si>
  <si>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</si>
  <si>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</si>
  <si>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</si>
  <si>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</si>
  <si>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</si>
  <si>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</si>
  <si>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</si>
  <si>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</si>
  <si>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</si>
  <si>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</si>
  <si>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</si>
  <si>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</si>
  <si>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</si>
  <si>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</si>
  <si>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</si>
  <si>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</si>
  <si>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</si>
  <si>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</si>
  <si>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</si>
  <si>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</si>
  <si>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</si>
  <si>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</si>
  <si>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</si>
  <si>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</si>
  <si>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</si>
  <si>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</si>
  <si>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</si>
  <si>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</si>
  <si>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</si>
  <si>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</si>
  <si>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</si>
  <si>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</si>
  <si>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</si>
  <si>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</si>
  <si>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</si>
  <si>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</si>
  <si>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</si>
  <si>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</si>
  <si>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</si>
  <si>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</si>
  <si>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</si>
  <si>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</si>
  <si>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</si>
  <si>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</si>
  <si>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</si>
  <si>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</si>
  <si>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</si>
  <si>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</si>
  <si>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</si>
  <si>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</si>
  <si>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</si>
  <si>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</si>
  <si>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</si>
  <si>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</si>
  <si>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</si>
  <si>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</si>
  <si>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</si>
  <si>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</si>
  <si>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</si>
  <si>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</si>
  <si>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</si>
  <si>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</si>
  <si>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</si>
  <si>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</si>
  <si>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</si>
  <si>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</si>
  <si>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</si>
  <si>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</si>
  <si>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</si>
  <si>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</si>
  <si>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</si>
  <si>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</si>
  <si>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</si>
  <si>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</si>
  <si>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</si>
  <si>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</si>
  <si>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</si>
  <si>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</si>
  <si>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</si>
  <si>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</si>
  <si>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</si>
  <si>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</si>
  <si>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</si>
  <si>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</si>
  <si>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</si>
  <si>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</si>
  <si>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</si>
  <si>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</si>
  <si>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</si>
  <si>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</si>
  <si>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</si>
  <si>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</si>
  <si>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</si>
  <si>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</si>
  <si>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</si>
  <si>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</si>
  <si>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</si>
  <si>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</si>
  <si>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</si>
  <si>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</si>
  <si>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</si>
  <si>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</si>
  <si>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</si>
  <si>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</si>
  <si>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</si>
  <si>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</si>
  <si>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</si>
  <si>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</si>
  <si>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</si>
  <si>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</si>
  <si>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</si>
  <si>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</si>
  <si>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</si>
  <si>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</si>
  <si>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</si>
  <si>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</si>
  <si>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</si>
  <si>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</si>
  <si>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</si>
  <si>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</si>
  <si>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</si>
  <si>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</si>
  <si>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</si>
  <si>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</si>
  <si>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</si>
  <si>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</si>
  <si>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</si>
  <si>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</si>
  <si>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</si>
  <si>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</si>
  <si>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</si>
  <si>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</si>
  <si>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</si>
  <si>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</si>
  <si>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</si>
  <si>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</si>
  <si>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</si>
  <si>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</si>
  <si>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</si>
  <si>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</si>
  <si>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</si>
  <si>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</si>
  <si>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</si>
  <si>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</si>
  <si>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</si>
  <si>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</si>
  <si>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</si>
  <si>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</si>
  <si>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</si>
  <si>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</si>
  <si>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</si>
  <si>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</si>
  <si>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</si>
  <si>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</si>
  <si>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</si>
  <si>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</si>
  <si>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</si>
  <si>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</si>
  <si>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</si>
  <si>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</si>
  <si>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</si>
  <si>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</si>
  <si>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</si>
  <si>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</si>
  <si>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</si>
  <si>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</si>
  <si>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</si>
  <si>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</si>
  <si>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</si>
  <si>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</si>
  <si>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</si>
  <si>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</si>
  <si>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</si>
  <si>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</si>
  <si>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</si>
  <si>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</si>
  <si>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</si>
  <si>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</si>
  <si>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</si>
  <si>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</si>
  <si>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</si>
  <si>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</si>
  <si>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</si>
  <si>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</si>
  <si>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</si>
  <si>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</si>
  <si>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</si>
  <si>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</si>
  <si>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</si>
  <si>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</si>
  <si>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</si>
  <si>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</si>
  <si>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</si>
  <si>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</si>
  <si>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</si>
  <si>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</si>
  <si>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</si>
  <si>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</si>
  <si>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</si>
  <si>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</si>
  <si>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</si>
  <si>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</si>
  <si>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</si>
  <si>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</si>
  <si>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</si>
  <si>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</si>
  <si>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</si>
  <si>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</si>
  <si>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</si>
  <si>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</si>
  <si>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</si>
  <si>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</si>
  <si>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</si>
  <si>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</si>
  <si>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</si>
  <si>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</si>
  <si>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</si>
  <si>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</si>
  <si>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</si>
  <si>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</si>
  <si>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</si>
  <si>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</si>
  <si>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</si>
  <si>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</si>
  <si>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</si>
  <si>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</si>
  <si>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</si>
  <si>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</si>
  <si>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</si>
  <si>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</si>
  <si>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</si>
  <si>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</si>
  <si>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</si>
  <si>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</si>
  <si>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</si>
  <si>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</si>
  <si>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</si>
  <si>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</si>
  <si>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</si>
  <si>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</si>
  <si>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</si>
  <si>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</si>
  <si>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</si>
  <si>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</si>
  <si>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</si>
  <si>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</si>
  <si>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</si>
  <si>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</si>
  <si>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</si>
  <si>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</si>
  <si>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</si>
  <si>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</si>
  <si>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</si>
  <si>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</si>
  <si>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</si>
  <si>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</si>
  <si>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</si>
  <si>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</si>
  <si>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</si>
  <si>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</si>
  <si>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</si>
  <si>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</si>
  <si>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</si>
  <si>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</si>
  <si>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</si>
  <si>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</si>
  <si>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</si>
  <si>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</si>
  <si>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</si>
  <si>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</si>
  <si>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</si>
  <si>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</si>
  <si>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</si>
  <si>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</si>
  <si>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</si>
  <si>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</si>
  <si>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</si>
  <si>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</si>
  <si>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</si>
  <si>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</si>
  <si>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</si>
  <si>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</si>
  <si>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</si>
  <si>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</si>
  <si>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</si>
  <si>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</si>
  <si>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</si>
  <si>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</si>
  <si>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</si>
  <si>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</si>
  <si>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</si>
  <si>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</si>
  <si>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</si>
  <si>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</si>
  <si>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</si>
  <si>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</si>
  <si>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</si>
  <si>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</si>
  <si>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</si>
  <si>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</si>
  <si>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</si>
  <si>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</si>
  <si>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</si>
  <si>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</si>
  <si>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</si>
  <si>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</si>
  <si>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</si>
  <si>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</si>
  <si>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</si>
  <si>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</si>
  <si>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</si>
  <si>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</si>
  <si>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</si>
  <si>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</si>
  <si>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</si>
  <si>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</si>
  <si>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</si>
  <si>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</si>
  <si>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</si>
  <si>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</si>
  <si>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</si>
  <si>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</si>
  <si>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</si>
  <si>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</si>
  <si>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</si>
  <si>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</si>
  <si>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</si>
  <si>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</si>
  <si>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</si>
  <si>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</si>
  <si>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</si>
  <si>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</si>
  <si>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</si>
  <si>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</si>
  <si>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</si>
  <si>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</si>
  <si>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</si>
  <si>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</si>
  <si>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</si>
  <si>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</si>
  <si>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</si>
  <si>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</si>
  <si>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</si>
  <si>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</si>
  <si>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</si>
  <si>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</si>
  <si>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</si>
  <si>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</si>
  <si>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</si>
  <si>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</si>
  <si>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</si>
  <si>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</si>
  <si>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</si>
  <si>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</si>
  <si>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</si>
  <si>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</si>
  <si>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</si>
  <si>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</si>
  <si>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</si>
  <si>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</si>
  <si>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</si>
  <si>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</si>
  <si>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</si>
  <si>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</si>
  <si>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</si>
  <si>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</si>
  <si>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</si>
  <si>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</si>
  <si>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</si>
  <si>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</si>
  <si>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</si>
  <si>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</si>
  <si>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</si>
  <si>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</si>
  <si>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</si>
  <si>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</si>
  <si>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</si>
  <si>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</si>
  <si>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</si>
  <si>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</si>
  <si>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</si>
  <si>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</si>
  <si>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</si>
  <si>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</si>
  <si>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</si>
  <si>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</si>
  <si>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</si>
  <si>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</si>
  <si>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</si>
  <si>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</si>
  <si>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</si>
  <si>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</si>
  <si>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</si>
  <si>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</si>
  <si>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</si>
  <si>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</si>
  <si>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</si>
  <si>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</si>
  <si>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</si>
  <si>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</si>
  <si>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</si>
  <si>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</si>
  <si>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</si>
  <si>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</si>
  <si>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</si>
  <si>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</si>
  <si>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</si>
  <si>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</si>
  <si>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</si>
  <si>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</si>
  <si>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</si>
  <si>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</si>
  <si>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</si>
  <si>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</si>
  <si>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</si>
  <si>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</si>
  <si>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</si>
  <si>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</si>
  <si>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</si>
  <si>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</si>
  <si>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</si>
  <si>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</si>
  <si>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</si>
  <si>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</si>
  <si>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</si>
  <si>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</si>
  <si>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</si>
  <si>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</si>
  <si>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</si>
  <si>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</si>
  <si>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</si>
  <si>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</si>
  <si>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</si>
  <si>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</si>
  <si>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</si>
  <si>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</si>
  <si>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</si>
  <si>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</si>
  <si>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</si>
  <si>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</si>
  <si>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</si>
  <si>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</si>
  <si>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</si>
  <si>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</si>
  <si>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</si>
  <si>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</si>
  <si>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</si>
  <si>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</si>
  <si>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</si>
  <si>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</si>
  <si>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</si>
  <si>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</si>
  <si>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</si>
  <si>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</si>
  <si>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</si>
  <si>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</si>
  <si>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</si>
  <si>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</si>
  <si>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</si>
  <si>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</si>
  <si>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</si>
  <si>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</si>
  <si>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</si>
  <si>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</si>
  <si>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</si>
  <si>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</si>
  <si>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</si>
  <si>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</si>
  <si>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</si>
  <si>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</si>
  <si>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</si>
  <si>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</si>
  <si>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</si>
  <si>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</si>
  <si>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</si>
  <si>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</si>
  <si>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</si>
  <si>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</si>
  <si>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</si>
  <si>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</si>
  <si>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</si>
  <si>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</si>
  <si>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</si>
  <si>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</si>
  <si>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</si>
  <si>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</si>
  <si>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</si>
  <si>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</si>
  <si>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</si>
  <si>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</si>
  <si>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</si>
  <si>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</si>
  <si>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</si>
  <si>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</si>
  <si>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</si>
  <si>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</si>
  <si>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</si>
  <si>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</si>
  <si>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</si>
  <si>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</si>
  <si>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</si>
  <si>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</si>
  <si>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</si>
  <si>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</si>
  <si>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</si>
  <si>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</si>
  <si>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</si>
  <si>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</si>
  <si>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</si>
  <si>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</si>
  <si>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</si>
  <si>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</si>
  <si>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</si>
  <si>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</si>
  <si>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</si>
  <si>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</si>
  <si>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</si>
  <si>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</si>
  <si>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</si>
  <si>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</si>
  <si>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</si>
  <si>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</si>
  <si>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</si>
  <si>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</si>
  <si>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</si>
  <si>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</si>
  <si>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</si>
  <si>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</si>
  <si>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</si>
  <si>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</si>
  <si>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</si>
  <si>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</si>
  <si>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</si>
  <si>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</si>
  <si>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</si>
  <si>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</si>
  <si>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</si>
  <si>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</si>
  <si>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</si>
  <si>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</si>
  <si>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</si>
  <si>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</si>
  <si>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</si>
  <si>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</si>
  <si>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</si>
  <si>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</si>
  <si>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</si>
  <si>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</si>
  <si>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</si>
  <si>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</si>
  <si>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</si>
  <si>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</si>
  <si>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</si>
  <si>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</si>
  <si>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</si>
  <si>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</si>
  <si>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</si>
  <si>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</si>
  <si>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</si>
  <si>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</si>
  <si>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</si>
  <si>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</si>
  <si>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</si>
  <si>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</si>
  <si>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</si>
  <si>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</si>
  <si>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</si>
  <si>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</si>
  <si>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</si>
  <si>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</si>
  <si>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</si>
  <si>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</si>
  <si>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</si>
  <si>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</si>
  <si>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</si>
  <si>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</si>
  <si>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</si>
  <si>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</si>
  <si>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</si>
  <si>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</si>
  <si>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</si>
  <si>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</si>
  <si>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</si>
  <si>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</si>
  <si>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</si>
  <si>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</si>
  <si>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</si>
  <si>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</si>
  <si>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</si>
  <si>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</si>
  <si>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</si>
  <si>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</si>
  <si>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</si>
  <si>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</si>
  <si>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</si>
  <si>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</si>
  <si>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</si>
  <si>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</si>
  <si>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</si>
  <si>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</si>
  <si>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</si>
  <si>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</si>
  <si>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</si>
  <si>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</si>
  <si>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</si>
  <si>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</si>
  <si>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</si>
  <si>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</si>
  <si>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</si>
  <si>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</si>
  <si>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</si>
  <si>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</si>
  <si>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</si>
  <si>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</si>
  <si>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</si>
  <si>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</si>
  <si>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</si>
  <si>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</si>
  <si>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</si>
  <si>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</si>
  <si>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</si>
  <si>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</si>
  <si>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</si>
  <si>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</si>
  <si>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</si>
  <si>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</si>
  <si>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</si>
  <si>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</si>
  <si>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</si>
  <si>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</si>
  <si>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</si>
  <si>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</si>
  <si>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</si>
  <si>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</si>
  <si>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</si>
  <si>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</si>
  <si>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</si>
  <si>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</si>
  <si>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</si>
  <si>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</si>
  <si>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</si>
  <si>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</si>
  <si>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</si>
  <si>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</si>
  <si>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</si>
  <si>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</si>
  <si>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</si>
  <si>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</si>
  <si>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</si>
  <si>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</si>
  <si>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</si>
  <si>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</si>
  <si>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</si>
  <si>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</si>
  <si>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</si>
  <si>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</si>
  <si>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</si>
  <si>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</si>
  <si>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</si>
  <si>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</si>
  <si>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</si>
  <si>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</si>
  <si>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</si>
  <si>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</si>
  <si>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</si>
  <si>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</si>
  <si>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</si>
  <si>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</si>
  <si>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</si>
  <si>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</si>
  <si>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</si>
  <si>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</si>
  <si>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</si>
  <si>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</si>
  <si>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</si>
  <si>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</si>
  <si>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</si>
  <si>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</si>
  <si>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</si>
  <si>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</si>
  <si>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</si>
  <si>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</si>
  <si>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</si>
  <si>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</si>
  <si>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</si>
  <si>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</si>
  <si>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</si>
  <si>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</si>
  <si>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</si>
  <si>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</si>
  <si>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</si>
  <si>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</si>
  <si>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</si>
  <si>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</si>
  <si>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</si>
  <si>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</si>
  <si>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</si>
  <si>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</si>
  <si>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</si>
  <si>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</si>
  <si>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</si>
  <si>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</si>
  <si>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</si>
  <si>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</si>
  <si>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</si>
  <si>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</si>
  <si>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</si>
  <si>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</si>
  <si>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</si>
  <si>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</si>
  <si>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</si>
  <si>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</si>
  <si>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</si>
  <si>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</si>
  <si>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</si>
  <si>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</si>
  <si>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</si>
  <si>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</si>
  <si>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</si>
  <si>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</si>
  <si>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</si>
  <si>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</si>
  <si>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</si>
  <si>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</si>
  <si>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</si>
  <si>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</si>
  <si>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</si>
  <si>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</si>
  <si>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</si>
  <si>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</si>
  <si>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</si>
  <si>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</si>
  <si>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</si>
  <si>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</si>
  <si>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</si>
  <si>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</si>
  <si>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</si>
  <si>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</si>
  <si>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</si>
  <si>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</si>
  <si>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</si>
  <si>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</si>
  <si>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</si>
  <si>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</si>
  <si>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</si>
  <si>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</si>
  <si>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</si>
  <si>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</si>
  <si>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</si>
  <si>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</si>
  <si>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</si>
  <si>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</si>
  <si>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</si>
  <si>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</si>
  <si>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</si>
  <si>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</si>
  <si>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</si>
  <si>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</si>
  <si>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</si>
  <si>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</si>
  <si>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</si>
  <si>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</si>
  <si>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</si>
  <si>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</si>
  <si>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</si>
  <si>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</si>
  <si>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</si>
  <si>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</si>
  <si>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</si>
  <si>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</si>
  <si>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</si>
  <si>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</si>
  <si>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</si>
  <si>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</si>
  <si>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</si>
  <si>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</si>
  <si>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</si>
  <si>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</si>
  <si>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</si>
  <si>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</si>
  <si>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</si>
  <si>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</si>
  <si>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</si>
  <si>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</si>
  <si>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</si>
  <si>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</si>
  <si>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</si>
  <si>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</si>
  <si>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</si>
  <si>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</si>
  <si>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</si>
  <si>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</si>
  <si>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</si>
  <si>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</si>
  <si>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</si>
  <si>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</si>
  <si>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</si>
  <si>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</si>
  <si>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</si>
  <si>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</si>
  <si>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</si>
  <si>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</si>
  <si>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</si>
  <si>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</si>
  <si>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</si>
  <si>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</si>
  <si>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</si>
  <si>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</si>
  <si>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</si>
  <si>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</si>
  <si>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</si>
  <si>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</si>
  <si>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</si>
  <si>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</si>
  <si>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</si>
  <si>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</si>
  <si>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</si>
  <si>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</si>
  <si>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</si>
  <si>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</si>
  <si>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</si>
  <si>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</si>
  <si>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</si>
  <si>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</si>
  <si>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</si>
  <si>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</si>
  <si>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</si>
  <si>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</si>
  <si>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</si>
  <si>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</si>
  <si>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</si>
  <si>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</si>
  <si>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</si>
  <si>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</si>
  <si>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</si>
  <si>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</si>
  <si>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</si>
  <si>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</si>
  <si>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</si>
  <si>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</si>
  <si>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</si>
  <si>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</si>
  <si>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</si>
  <si>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</si>
  <si>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</si>
  <si>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</si>
  <si>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</si>
  <si>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</si>
  <si>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</si>
  <si>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</si>
  <si>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</si>
  <si>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</si>
  <si>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</si>
  <si>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</si>
  <si>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</si>
  <si>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</si>
  <si>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</si>
  <si>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</si>
  <si>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</si>
  <si>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</si>
  <si>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</si>
  <si>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</si>
  <si>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</si>
  <si>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</si>
  <si>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</si>
  <si>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</si>
  <si>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</si>
  <si>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</si>
  <si>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</si>
  <si>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</si>
  <si>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</si>
  <si>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</si>
  <si>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</si>
  <si>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</si>
  <si>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</si>
  <si>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</si>
  <si>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</si>
  <si>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</si>
  <si>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</si>
  <si>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</si>
  <si>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</si>
  <si>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</si>
  <si>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</si>
  <si>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</si>
  <si>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</si>
  <si>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</si>
  <si>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</si>
  <si>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</si>
  <si>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</si>
  <si>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</si>
  <si>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</si>
  <si>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</si>
  <si>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</si>
  <si>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</si>
  <si>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</si>
  <si>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</si>
  <si>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</si>
  <si>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</si>
  <si>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</si>
  <si>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</si>
  <si>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</si>
  <si>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</si>
  <si>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</si>
  <si>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</si>
  <si>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</si>
  <si>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</si>
  <si>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</si>
  <si>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</si>
  <si>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</si>
  <si>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</si>
  <si>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</si>
  <si>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</si>
  <si>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</si>
  <si>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</si>
  <si>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</si>
  <si>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</si>
  <si>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</si>
  <si>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</si>
  <si>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</si>
  <si>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</si>
  <si>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</si>
  <si>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</si>
  <si>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</si>
  <si>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</si>
  <si>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</si>
  <si>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</si>
  <si>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</si>
  <si>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</si>
  <si>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</si>
  <si>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</si>
  <si>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</si>
  <si>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</si>
  <si>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</si>
  <si>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</si>
  <si>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</si>
  <si>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</si>
  <si>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</si>
  <si>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</si>
  <si>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</si>
  <si>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</si>
  <si>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</si>
  <si>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</si>
  <si>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</si>
  <si>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</si>
  <si>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</si>
  <si>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</si>
  <si>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</si>
  <si>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</si>
  <si>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</si>
  <si>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</si>
  <si>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</si>
  <si>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</si>
  <si>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</si>
  <si>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</si>
  <si>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</si>
  <si>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</si>
  <si>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</si>
  <si>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</si>
  <si>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</si>
  <si>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</si>
  <si>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</si>
  <si>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</si>
  <si>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</si>
  <si>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</si>
  <si>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</si>
  <si>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</si>
  <si>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</si>
  <si>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</si>
  <si>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</si>
  <si>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</si>
  <si>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</si>
  <si>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</si>
  <si>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</si>
  <si>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</si>
  <si>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</si>
  <si>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</si>
  <si>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</si>
  <si>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</si>
  <si>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</si>
  <si>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</si>
  <si>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</si>
  <si>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</si>
  <si>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</si>
  <si>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</si>
  <si>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</si>
  <si>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</si>
  <si>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</si>
  <si>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</si>
  <si>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</si>
  <si>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</si>
  <si>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</si>
  <si>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</si>
  <si>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</si>
  <si>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</si>
  <si>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</si>
  <si>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</si>
  <si>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</si>
  <si>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</si>
  <si>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</si>
  <si>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</si>
  <si>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</si>
  <si>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</si>
  <si>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</si>
  <si>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</si>
  <si>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</si>
  <si>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</si>
  <si>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</si>
  <si>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</si>
  <si>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</si>
  <si>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</si>
  <si>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</si>
  <si>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</si>
  <si>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</si>
  <si>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</si>
  <si>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</si>
  <si>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</si>
  <si>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</si>
  <si>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</si>
  <si>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</si>
  <si>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</si>
  <si>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</si>
  <si>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</si>
  <si>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</si>
  <si>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</si>
  <si>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</si>
  <si>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</si>
  <si>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</si>
  <si>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</si>
  <si>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</si>
  <si>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</si>
  <si>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</si>
  <si>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</si>
  <si>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</si>
  <si>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</si>
  <si>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</si>
  <si>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</si>
  <si>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</si>
  <si>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</si>
  <si>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</si>
  <si>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</si>
  <si>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</si>
  <si>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</si>
  <si>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</si>
  <si>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</si>
  <si>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</si>
  <si>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</si>
  <si>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</si>
  <si>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</si>
  <si>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</si>
  <si>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</si>
  <si>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</si>
  <si>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</si>
  <si>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</si>
  <si>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</si>
  <si>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</si>
  <si>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</si>
  <si>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</si>
  <si>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</si>
  <si>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</si>
  <si>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</si>
  <si>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</si>
  <si>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</si>
  <si>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</si>
  <si>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</si>
  <si>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</si>
  <si>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</si>
  <si>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</si>
  <si>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</si>
  <si>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</si>
  <si>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</si>
  <si>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</si>
  <si>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</si>
  <si>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</si>
  <si>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</si>
  <si>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</si>
  <si>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</si>
  <si>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</si>
  <si>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</si>
  <si>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</si>
  <si>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</si>
  <si>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</si>
  <si>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</si>
  <si>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</si>
  <si>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</si>
  <si>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</si>
  <si>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</si>
  <si>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</si>
  <si>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</si>
  <si>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</si>
  <si>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</si>
  <si>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</si>
  <si>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</si>
  <si>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</si>
  <si>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</si>
  <si>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</si>
  <si>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</si>
  <si>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</si>
  <si>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</si>
  <si>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</si>
  <si>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</si>
  <si>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</si>
  <si>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</si>
  <si>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</si>
  <si>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</si>
  <si>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</si>
  <si>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</si>
  <si>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</si>
  <si>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</si>
  <si>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</si>
  <si>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</si>
  <si>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</si>
  <si>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</si>
  <si>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</si>
  <si>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</si>
  <si>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</si>
  <si>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</si>
  <si>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</si>
  <si>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</si>
  <si>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</si>
  <si>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</si>
  <si>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</si>
  <si>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</si>
  <si>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</si>
  <si>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</si>
  <si>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</si>
  <si>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</si>
  <si>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</si>
  <si>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</si>
  <si>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</si>
  <si>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</si>
  <si>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</si>
  <si>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</si>
  <si>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</si>
  <si>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</si>
  <si>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</si>
  <si>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</si>
  <si>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</si>
  <si>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</si>
  <si>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</si>
  <si>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</si>
  <si>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</si>
  <si>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</si>
  <si>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</si>
  <si>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</si>
  <si>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</si>
  <si>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</si>
  <si>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</si>
  <si>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</si>
  <si>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</si>
  <si>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</si>
  <si>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</si>
  <si>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</si>
  <si>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</si>
  <si>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</si>
  <si>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</si>
  <si>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</si>
  <si>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</si>
  <si>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</si>
  <si>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</si>
  <si>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</si>
  <si>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</si>
  <si>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</si>
  <si>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</si>
  <si>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</si>
  <si>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</si>
  <si>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</si>
  <si>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</si>
  <si>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</si>
  <si>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</si>
  <si>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</si>
  <si>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</si>
  <si>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</si>
  <si>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</si>
  <si>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</si>
  <si>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</si>
  <si>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</si>
  <si>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</si>
  <si>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</si>
  <si>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</si>
  <si>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</si>
  <si>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</si>
  <si>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</si>
  <si>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</si>
  <si>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</si>
  <si>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</si>
  <si>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</si>
  <si>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</si>
  <si>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</si>
  <si>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</si>
  <si>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</si>
  <si>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</si>
  <si>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</si>
  <si>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</si>
  <si>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</si>
  <si>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</si>
  <si>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</si>
  <si>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</si>
  <si>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</si>
  <si>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</si>
  <si>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</si>
  <si>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</si>
  <si>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</si>
  <si>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</si>
  <si>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</si>
  <si>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</si>
  <si>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</si>
  <si>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</si>
  <si>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</si>
  <si>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</si>
  <si>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</si>
  <si>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</si>
  <si>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</si>
  <si>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</si>
  <si>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</si>
  <si>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</si>
  <si>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</si>
  <si>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</si>
  <si>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</si>
  <si>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</si>
  <si>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</si>
  <si>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</si>
  <si>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</si>
  <si>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</si>
  <si>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</si>
  <si>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</si>
  <si>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</si>
  <si>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</si>
  <si>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</si>
  <si>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</si>
  <si>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</si>
  <si>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</si>
  <si>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</si>
  <si>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</si>
  <si>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</si>
  <si>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</si>
  <si>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</si>
  <si>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</si>
  <si>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</si>
  <si>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</si>
  <si>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</si>
  <si>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</si>
  <si>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</si>
  <si>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</si>
  <si>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</si>
  <si>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</si>
  <si>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</si>
  <si>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</si>
  <si>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</si>
  <si>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</si>
  <si>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</si>
  <si>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</si>
  <si>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</si>
  <si>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</si>
  <si>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</si>
  <si>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</si>
  <si>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</si>
  <si>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</si>
  <si>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</si>
  <si>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</si>
  <si>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</si>
  <si>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</si>
  <si>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</si>
  <si>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</si>
  <si>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</si>
  <si>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</si>
  <si>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</si>
  <si>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</si>
  <si>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</si>
  <si>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</si>
  <si>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</si>
  <si>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</si>
  <si>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</si>
  <si>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</si>
  <si>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</si>
  <si>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</si>
  <si>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</si>
  <si>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</si>
  <si>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</si>
  <si>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</si>
  <si>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</si>
  <si>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</si>
  <si>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</si>
  <si>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</si>
  <si>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</si>
  <si>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</si>
  <si>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</si>
  <si>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</si>
  <si>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</si>
  <si>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</si>
  <si>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</si>
  <si>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</si>
  <si>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</si>
  <si>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</si>
  <si>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</si>
  <si>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</si>
  <si>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</si>
  <si>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</si>
  <si>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</si>
  <si>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</si>
  <si>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</si>
  <si>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</si>
  <si>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</si>
  <si>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</si>
  <si>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</si>
  <si>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</si>
  <si>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</si>
  <si>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</si>
  <si>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</si>
  <si>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</si>
  <si>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</si>
  <si>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</si>
  <si>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</si>
  <si>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</si>
  <si>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</si>
  <si>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</si>
  <si>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</si>
  <si>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</si>
  <si>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</si>
  <si>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</si>
  <si>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</si>
  <si>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</si>
  <si>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</si>
  <si>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</si>
  <si>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</si>
  <si>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</si>
  <si>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</si>
  <si>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</si>
  <si>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</si>
  <si>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</si>
  <si>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</si>
  <si>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</si>
  <si>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</si>
  <si>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</si>
  <si>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</si>
  <si>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</si>
  <si>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</si>
  <si>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</si>
  <si>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</si>
  <si>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</si>
  <si>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</si>
  <si>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</si>
  <si>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</si>
  <si>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</si>
  <si>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</si>
  <si>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</si>
  <si>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</si>
  <si>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</si>
  <si>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</si>
  <si>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</si>
  <si>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</si>
  <si>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</si>
  <si>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</si>
  <si>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</si>
  <si>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</si>
  <si>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</si>
  <si>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</si>
  <si>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</si>
  <si>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</si>
  <si>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</si>
  <si>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</si>
  <si>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</si>
  <si>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</si>
  <si>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</si>
  <si>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</si>
  <si>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</si>
  <si>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</si>
  <si>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</si>
  <si>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</si>
  <si>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</si>
  <si>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</si>
  <si>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</si>
  <si>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</si>
  <si>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</si>
  <si>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</si>
  <si>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</si>
  <si>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</si>
  <si>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</si>
  <si>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</si>
  <si>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</si>
  <si>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</si>
  <si>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</si>
  <si>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</si>
  <si>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</si>
  <si>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</si>
  <si>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</si>
  <si>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</si>
  <si>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</si>
  <si>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</si>
  <si>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</si>
  <si>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</si>
  <si>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</si>
  <si>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</si>
  <si>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</si>
  <si>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</si>
  <si>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</si>
  <si>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</si>
  <si>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</si>
  <si>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</si>
  <si>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</si>
  <si>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</si>
  <si>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</si>
  <si>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</si>
  <si>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</si>
  <si>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</si>
  <si>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</si>
  <si>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</si>
  <si>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</si>
  <si>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</si>
  <si>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</si>
  <si>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</si>
  <si>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</si>
  <si>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</si>
  <si>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</si>
  <si>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</si>
  <si>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</si>
  <si>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</si>
  <si>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</si>
  <si>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</si>
  <si>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</si>
  <si>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</si>
  <si>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</si>
  <si>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</si>
  <si>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</si>
  <si>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</si>
  <si>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</si>
  <si>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</si>
  <si>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</si>
  <si>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</si>
  <si>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</si>
  <si>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</si>
  <si>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</si>
  <si>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</si>
  <si>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</si>
  <si>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</si>
  <si>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</si>
  <si>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</si>
  <si>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</si>
  <si>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</si>
  <si>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</si>
  <si>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</si>
  <si>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</si>
  <si>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</si>
  <si>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</si>
  <si>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</si>
  <si>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</si>
  <si>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</si>
  <si>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</si>
  <si>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</si>
  <si>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</si>
  <si>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</si>
  <si>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</si>
  <si>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</si>
  <si>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</si>
  <si>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</si>
  <si>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</si>
  <si>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</si>
  <si>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</si>
  <si>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</si>
  <si>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</si>
  <si>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</si>
  <si>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</si>
  <si>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</si>
  <si>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</si>
  <si>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</si>
  <si>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</si>
  <si>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</si>
  <si>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</si>
  <si>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</si>
  <si>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</si>
  <si>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</si>
  <si>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</si>
  <si>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</si>
  <si>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</si>
  <si>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</si>
  <si>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</si>
  <si>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</si>
  <si>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</si>
  <si>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</si>
  <si>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</si>
  <si>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</si>
  <si>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</si>
  <si>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</si>
  <si>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</si>
  <si>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</si>
  <si>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</si>
  <si>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</si>
  <si>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</si>
  <si>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</si>
  <si>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</si>
  <si>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</si>
  <si>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</si>
  <si>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</si>
  <si>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</si>
  <si>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</si>
  <si>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</si>
  <si>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</si>
  <si>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</si>
  <si>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</si>
  <si>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</si>
  <si>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</si>
  <si>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</si>
  <si>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</si>
  <si>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</si>
  <si>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</si>
  <si>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</si>
  <si>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</si>
  <si>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</si>
  <si>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</si>
  <si>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</si>
  <si>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</si>
  <si>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</si>
  <si>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</si>
  <si>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</si>
  <si>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</si>
  <si>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</si>
  <si>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</si>
  <si>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</si>
  <si>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</si>
  <si>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</si>
  <si>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</si>
  <si>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</si>
  <si>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</si>
  <si>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</si>
  <si>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</si>
  <si>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</si>
  <si>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</si>
  <si>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</si>
  <si>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</si>
  <si>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</si>
  <si>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</si>
  <si>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</si>
  <si>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</si>
  <si>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</si>
  <si>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</si>
  <si>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</si>
  <si>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</si>
  <si>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</si>
  <si>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</si>
  <si>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</si>
  <si>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</si>
  <si>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</si>
  <si>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</si>
  <si>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</si>
  <si>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</si>
  <si>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</si>
  <si>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</si>
  <si>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</si>
  <si>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</si>
  <si>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</si>
  <si>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</si>
  <si>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</si>
  <si>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</si>
  <si>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</si>
  <si>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</si>
  <si>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</si>
  <si>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</si>
  <si>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</si>
  <si>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</si>
  <si>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</si>
  <si>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</si>
  <si>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</si>
  <si>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</si>
  <si>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</si>
  <si>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</si>
  <si>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</si>
  <si>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</si>
  <si>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</si>
  <si>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</si>
  <si>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</si>
  <si>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</si>
  <si>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</si>
  <si>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</si>
  <si>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</si>
  <si>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</si>
  <si>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</si>
  <si>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</si>
  <si>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</si>
  <si>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</si>
  <si>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</si>
  <si>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</si>
  <si>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</si>
  <si>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</si>
  <si>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</si>
  <si>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</si>
  <si>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</si>
  <si>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</si>
  <si>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</si>
  <si>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</si>
  <si>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</si>
  <si>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</si>
  <si>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</si>
  <si>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</si>
  <si>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</si>
  <si>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</si>
  <si>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</si>
  <si>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</si>
  <si>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</si>
  <si>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</si>
  <si>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</si>
  <si>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</si>
  <si>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</si>
  <si>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</si>
  <si>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</si>
  <si>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</si>
  <si>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</si>
  <si>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</si>
  <si>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</si>
  <si>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</si>
  <si>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</si>
  <si>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</si>
  <si>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</si>
  <si>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</si>
  <si>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</si>
  <si>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</si>
  <si>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</si>
  <si>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</si>
  <si>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</si>
  <si>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</si>
  <si>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</si>
  <si>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</si>
  <si>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</si>
  <si>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</si>
  <si>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</si>
  <si>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</si>
  <si>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</si>
  <si>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</si>
  <si>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</si>
  <si>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</si>
  <si>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</si>
  <si>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</si>
  <si>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</si>
  <si>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</si>
  <si>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</si>
  <si>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</si>
  <si>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</si>
  <si>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</si>
  <si>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</si>
  <si>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</si>
  <si>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</si>
  <si>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</si>
  <si>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</si>
  <si>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</si>
  <si>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</si>
  <si>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</si>
  <si>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</si>
  <si>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</si>
  <si>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</si>
  <si>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</si>
  <si>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</si>
  <si>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</si>
  <si>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</si>
  <si>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</si>
  <si>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</si>
  <si>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</si>
  <si>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</si>
  <si>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</si>
  <si>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</si>
  <si>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</si>
  <si>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</si>
  <si>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</si>
  <si>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</si>
  <si>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</si>
  <si>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</si>
  <si>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</si>
  <si>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</si>
  <si>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</si>
  <si>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</si>
  <si>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</si>
  <si>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</si>
  <si>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</si>
  <si>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</si>
  <si>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</si>
  <si>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</si>
  <si>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</si>
  <si>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</si>
  <si>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</si>
  <si>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</si>
  <si>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</si>
  <si>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</si>
  <si>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</si>
  <si>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</si>
  <si>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</si>
  <si>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</si>
  <si>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</si>
  <si>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</si>
  <si>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</si>
  <si>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</si>
  <si>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</si>
  <si>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</si>
  <si>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</si>
  <si>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</si>
  <si>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</si>
  <si>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</si>
  <si>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</si>
  <si>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</si>
  <si>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</si>
  <si>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</si>
  <si>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</si>
  <si>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</si>
  <si>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</si>
  <si>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</si>
  <si>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</si>
  <si>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</si>
  <si>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</si>
  <si>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</si>
  <si>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</si>
  <si>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</si>
  <si>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</si>
  <si>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</si>
  <si>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</si>
  <si>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</si>
  <si>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</si>
  <si>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</si>
  <si>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</si>
  <si>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</si>
  <si>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</si>
  <si>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</si>
  <si>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</si>
  <si>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</si>
  <si>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</si>
  <si>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</si>
  <si>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</si>
  <si>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</si>
  <si>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</si>
  <si>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</si>
  <si>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</si>
  <si>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</si>
  <si>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</si>
  <si>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</si>
  <si>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</si>
  <si>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</si>
  <si>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</si>
  <si>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</si>
  <si>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</si>
  <si>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</si>
  <si>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</si>
  <si>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</si>
  <si>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</si>
  <si>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</si>
  <si>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</si>
  <si>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</si>
  <si>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</si>
  <si>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</si>
  <si>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</si>
  <si>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</si>
  <si>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</si>
  <si>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</si>
  <si>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</si>
  <si>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</si>
  <si>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</si>
  <si>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</si>
  <si>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</si>
  <si>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</si>
  <si>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</si>
  <si>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</si>
  <si>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</si>
  <si>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</si>
  <si>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</si>
  <si>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</si>
  <si>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</si>
  <si>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</si>
  <si>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</si>
  <si>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</si>
  <si>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</si>
  <si>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</si>
  <si>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</si>
  <si>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</si>
  <si>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</si>
  <si>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</si>
  <si>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</si>
  <si>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</si>
  <si>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</si>
  <si>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</si>
  <si>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</si>
  <si>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</si>
  <si>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</si>
  <si>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</si>
  <si>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</si>
  <si>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</si>
  <si>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</si>
  <si>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</si>
  <si>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</si>
  <si>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</si>
  <si>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</si>
  <si>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</si>
  <si>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</si>
  <si>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</si>
  <si>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</si>
  <si>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</si>
  <si>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</si>
  <si>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</si>
  <si>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</si>
  <si>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</si>
  <si>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</si>
  <si>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</si>
  <si>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</si>
  <si>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</si>
  <si>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</si>
  <si>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</si>
  <si>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</si>
  <si>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</si>
  <si>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</si>
  <si>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</si>
  <si>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</si>
  <si>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</si>
  <si>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</si>
  <si>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</si>
  <si>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</si>
  <si>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</si>
  <si>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</si>
  <si>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</si>
  <si>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</si>
  <si>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</si>
  <si>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</si>
  <si>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</si>
  <si>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</si>
  <si>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</si>
  <si>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</si>
  <si>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</si>
  <si>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</si>
  <si>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</si>
  <si>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</si>
  <si>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</si>
  <si>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</si>
  <si>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</si>
  <si>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</si>
  <si>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</si>
  <si>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</si>
  <si>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</si>
  <si>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</si>
  <si>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</si>
  <si>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</si>
  <si>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</si>
  <si>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</si>
  <si>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</si>
  <si>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</si>
  <si>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</si>
  <si>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</si>
  <si>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</si>
  <si>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</si>
  <si>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</si>
  <si>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</si>
  <si>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</si>
  <si>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</si>
  <si>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</si>
  <si>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</si>
  <si>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</si>
  <si>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</si>
  <si>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</si>
  <si>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</si>
  <si>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</si>
  <si>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</si>
  <si>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</si>
  <si>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</si>
  <si>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</si>
  <si>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</si>
  <si>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</si>
  <si>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</si>
  <si>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</si>
  <si>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</si>
  <si>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</si>
  <si>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</si>
  <si>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</si>
  <si>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</si>
  <si>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</si>
  <si>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</si>
  <si>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</si>
  <si>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</si>
  <si>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</si>
  <si>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</si>
  <si>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</si>
  <si>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</si>
  <si>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</si>
  <si>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</si>
  <si>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</si>
  <si>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</si>
  <si>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</si>
  <si>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</si>
  <si>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</si>
  <si>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</si>
  <si>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</si>
  <si>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</si>
  <si>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</si>
  <si>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</si>
  <si>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</si>
  <si>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</si>
  <si>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</si>
  <si>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</si>
  <si>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</si>
  <si>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</si>
  <si>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</si>
  <si>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</si>
  <si>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</si>
  <si>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</si>
  <si>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</si>
  <si>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</si>
  <si>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</si>
  <si>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</si>
  <si>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</si>
  <si>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</si>
  <si>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</si>
  <si>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</si>
  <si>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</si>
  <si>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</si>
  <si>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</si>
  <si>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</si>
  <si>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</si>
  <si>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</si>
  <si>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</si>
  <si>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</si>
  <si>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</si>
  <si>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</si>
  <si>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</si>
  <si>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</si>
  <si>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</si>
  <si>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</si>
  <si>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</si>
  <si>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</si>
  <si>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</si>
  <si>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</si>
  <si>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</si>
  <si>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</si>
  <si>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</si>
  <si>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</si>
  <si>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</si>
  <si>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</si>
  <si>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</si>
  <si>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</si>
  <si>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</si>
  <si>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</si>
  <si>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</si>
  <si>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</si>
  <si>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</si>
  <si>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</si>
  <si>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</si>
  <si>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</si>
  <si>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</si>
  <si>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</si>
  <si>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</si>
  <si>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</si>
  <si>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</si>
  <si>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</si>
  <si>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</si>
  <si>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</si>
  <si>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</si>
  <si>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</si>
  <si>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</si>
  <si>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</si>
  <si>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</si>
  <si>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</si>
  <si>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</si>
  <si>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</si>
  <si>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</si>
  <si>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</si>
  <si>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</si>
  <si>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</si>
  <si>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</si>
  <si>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</si>
  <si>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</si>
  <si>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</si>
  <si>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</si>
  <si>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</si>
  <si>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</si>
  <si>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</si>
  <si>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</si>
  <si>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</si>
  <si>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</si>
  <si>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</si>
  <si>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</si>
  <si>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</si>
  <si>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</si>
  <si>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</si>
  <si>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</si>
  <si>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</si>
  <si>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</si>
  <si>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</si>
  <si>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</si>
  <si>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</si>
  <si>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</si>
  <si>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</si>
  <si>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</si>
  <si>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</si>
  <si>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</si>
  <si>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</si>
  <si>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</si>
  <si>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</si>
  <si>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</si>
  <si>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</si>
  <si>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</si>
  <si>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</si>
  <si>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</si>
  <si>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</si>
  <si>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</si>
  <si>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</si>
  <si>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</si>
  <si>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</si>
  <si>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</si>
  <si>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</si>
  <si>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</si>
  <si>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</si>
  <si>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</si>
  <si>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</si>
  <si>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</si>
  <si>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</si>
  <si>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</si>
  <si>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</si>
  <si>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</si>
  <si>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</si>
  <si>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</si>
  <si>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</si>
  <si>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</si>
  <si>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</si>
  <si>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</si>
  <si>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</si>
  <si>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</si>
  <si>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</si>
  <si>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</si>
  <si>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</si>
  <si>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</si>
  <si>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</si>
  <si>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</si>
  <si>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</si>
  <si>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</si>
  <si>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</si>
  <si>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</si>
  <si>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</si>
  <si>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</si>
  <si>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</si>
  <si>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</si>
  <si>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</si>
  <si>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</si>
  <si>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</si>
  <si>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</si>
  <si>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</si>
  <si>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</si>
  <si>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</si>
  <si>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</si>
  <si>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</si>
  <si>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</si>
  <si>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</si>
  <si>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</si>
  <si>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</si>
  <si>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</si>
  <si>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</si>
  <si>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</si>
  <si>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</si>
  <si>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</si>
  <si>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</si>
  <si>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</si>
  <si>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</si>
  <si>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</si>
  <si>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</si>
  <si>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</si>
  <si>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</si>
  <si>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</si>
  <si>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</si>
  <si>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</si>
  <si>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</si>
  <si>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</si>
  <si>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</si>
  <si>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</si>
  <si>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</si>
  <si>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</si>
  <si>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</si>
  <si>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</si>
  <si>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</si>
  <si>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</si>
  <si>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</si>
  <si>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</si>
  <si>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</si>
  <si>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</si>
  <si>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</si>
  <si>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</si>
  <si>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</si>
  <si>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</si>
  <si>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</si>
  <si>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</si>
  <si>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</si>
  <si>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</si>
  <si>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</si>
  <si>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</si>
  <si>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</si>
  <si>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</si>
  <si>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</si>
  <si>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</si>
  <si>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</si>
  <si>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</si>
  <si>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</si>
  <si>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</si>
  <si>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</si>
  <si>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</si>
  <si>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</si>
  <si>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</si>
  <si>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</si>
  <si>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</si>
  <si>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</si>
  <si>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</si>
  <si>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</si>
  <si>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</si>
  <si>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</si>
  <si>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</si>
  <si>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</si>
  <si>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</si>
  <si>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</si>
  <si>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</si>
  <si>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</si>
  <si>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</si>
  <si>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</si>
  <si>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</si>
  <si>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</si>
  <si>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</si>
  <si>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</si>
  <si>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</si>
  <si>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</si>
  <si>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</si>
  <si>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</si>
  <si>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</si>
  <si>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</si>
  <si>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</si>
  <si>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</si>
  <si>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</si>
  <si>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</si>
  <si>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</si>
  <si>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</si>
  <si>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</si>
  <si>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</si>
  <si>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</si>
  <si>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</si>
  <si>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</si>
  <si>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</si>
  <si>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</si>
  <si>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</si>
  <si>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</si>
  <si>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</si>
  <si>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</si>
  <si>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</si>
  <si>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</si>
  <si>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</si>
  <si>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</si>
  <si>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</si>
  <si>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</si>
  <si>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</si>
  <si>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</si>
  <si>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</si>
  <si>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</si>
  <si>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</si>
  <si>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</si>
  <si>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</si>
  <si>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</si>
  <si>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</si>
  <si>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</si>
  <si>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</si>
  <si>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</si>
  <si>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</si>
  <si>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</si>
  <si>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</si>
  <si>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</si>
  <si>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</si>
  <si>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</si>
  <si>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</si>
  <si>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</si>
  <si>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</si>
  <si>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</si>
  <si>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</si>
  <si>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</si>
  <si>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</si>
  <si>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</si>
  <si>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</si>
  <si>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</si>
  <si>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</si>
  <si>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</si>
  <si>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</si>
  <si>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</si>
  <si>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</si>
  <si>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</si>
  <si>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</si>
  <si>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</si>
  <si>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</si>
  <si>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</si>
  <si>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</si>
  <si>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</si>
  <si>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</si>
  <si>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</si>
  <si>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</si>
  <si>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</si>
  <si>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</si>
  <si>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</si>
  <si>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</si>
  <si>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</si>
  <si>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</si>
  <si>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</si>
  <si>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</si>
  <si>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</si>
  <si>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</si>
  <si>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</si>
  <si>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</si>
  <si>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</si>
  <si>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</si>
  <si>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</si>
  <si>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</si>
  <si>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</si>
  <si>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</si>
  <si>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</si>
  <si>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</si>
  <si>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</si>
  <si>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</si>
  <si>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</si>
  <si>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</si>
  <si>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</si>
  <si>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</si>
  <si>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</si>
  <si>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</si>
  <si>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</si>
  <si>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</si>
  <si>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</si>
  <si>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</si>
  <si>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</si>
  <si>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</si>
  <si>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</si>
  <si>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</si>
  <si>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</si>
  <si>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</si>
  <si>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</si>
  <si>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</si>
  <si>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</si>
  <si>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</si>
  <si>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</si>
  <si>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</si>
  <si>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</si>
  <si>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</si>
  <si>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</si>
  <si>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</si>
  <si>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</si>
  <si>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</si>
  <si>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</si>
  <si>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</si>
  <si>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</si>
  <si>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</si>
  <si>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</si>
  <si>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</si>
  <si>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</si>
  <si>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</si>
  <si>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</si>
  <si>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</si>
  <si>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</si>
  <si>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</si>
  <si>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</si>
  <si>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</si>
  <si>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</si>
  <si>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</si>
  <si>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</si>
  <si>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</si>
  <si>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</si>
  <si>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</si>
  <si>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</si>
  <si>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</si>
  <si>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</si>
  <si>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</si>
  <si>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</si>
  <si>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</si>
  <si>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</si>
  <si>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</si>
  <si>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</si>
  <si>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</si>
  <si>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</si>
  <si>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</si>
  <si>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</si>
  <si>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</si>
  <si>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</si>
  <si>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</si>
  <si>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</si>
  <si>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</si>
  <si>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</si>
  <si>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</si>
  <si>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</si>
  <si>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</si>
  <si>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</si>
  <si>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</si>
  <si>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</si>
  <si>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</si>
  <si>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</si>
  <si>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</si>
  <si>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</si>
  <si>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</si>
  <si>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</si>
  <si>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</si>
  <si>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</si>
  <si>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</si>
  <si>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</si>
  <si>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</si>
  <si>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</si>
  <si>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</si>
  <si>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</si>
  <si>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</si>
  <si>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</si>
  <si>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</si>
  <si>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</si>
  <si>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</si>
  <si>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</si>
  <si>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</si>
  <si>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</si>
  <si>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</si>
  <si>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</si>
  <si>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</si>
  <si>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</si>
  <si>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</si>
  <si>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</si>
  <si>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</si>
  <si>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</si>
  <si>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</si>
  <si>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</si>
  <si>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</si>
  <si>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</si>
  <si>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</si>
  <si>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</si>
  <si>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</si>
  <si>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</si>
  <si>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</si>
  <si>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</si>
  <si>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</si>
  <si>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</si>
  <si>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</si>
  <si>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</si>
  <si>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</si>
  <si>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</si>
  <si>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</si>
  <si>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</si>
  <si>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</si>
  <si>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</si>
  <si>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</si>
  <si>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</si>
  <si>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</si>
  <si>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</si>
  <si>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</si>
  <si>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</si>
  <si>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</si>
  <si>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</si>
  <si>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</si>
  <si>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</si>
  <si>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</si>
  <si>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</si>
  <si>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</si>
  <si>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</si>
  <si>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</si>
  <si>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</si>
  <si>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</si>
  <si>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</si>
  <si>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</si>
  <si>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</si>
  <si>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</si>
  <si>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</si>
  <si>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</si>
  <si>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</si>
  <si>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</si>
  <si>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</si>
  <si>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</si>
  <si>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</si>
  <si>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</si>
  <si>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</si>
  <si>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</si>
  <si>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</si>
  <si>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</si>
  <si>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</si>
  <si>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</si>
  <si>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</si>
  <si>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</si>
  <si>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</si>
  <si>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</si>
  <si>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</si>
  <si>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</si>
  <si>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</si>
  <si>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</si>
  <si>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</si>
  <si>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</si>
  <si>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</si>
  <si>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</si>
  <si>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</si>
  <si>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</si>
  <si>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</si>
  <si>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</si>
  <si>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</si>
  <si>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</si>
  <si>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</si>
  <si>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</si>
  <si>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</si>
  <si>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</si>
  <si>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</si>
  <si>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</si>
  <si>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</si>
  <si>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</si>
  <si>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</si>
  <si>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</si>
  <si>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</si>
  <si>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</si>
  <si>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</si>
  <si>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</si>
  <si>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</si>
  <si>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</si>
  <si>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</si>
  <si>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</si>
  <si>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</si>
  <si>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</si>
  <si>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</si>
  <si>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</si>
  <si>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</si>
  <si>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</si>
  <si>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</si>
  <si>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</si>
  <si>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</si>
  <si>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</si>
  <si>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</si>
  <si>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</si>
  <si>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</si>
  <si>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</si>
  <si>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</si>
  <si>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</si>
  <si>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</si>
  <si>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</si>
  <si>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</si>
  <si>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</si>
  <si>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</si>
  <si>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</si>
  <si>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</si>
  <si>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</si>
  <si>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</si>
  <si>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</si>
  <si>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</si>
  <si>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</si>
  <si>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</si>
  <si>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</si>
  <si>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</si>
  <si>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</si>
  <si>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</si>
  <si>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</si>
  <si>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</si>
  <si>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</si>
  <si>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</si>
  <si>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</si>
  <si>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</si>
  <si>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</si>
  <si>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</si>
  <si>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</si>
  <si>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</si>
  <si>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</si>
  <si>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</si>
  <si>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</si>
  <si>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</si>
  <si>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</si>
  <si>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</si>
  <si>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</si>
  <si>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</si>
  <si>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</si>
  <si>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</si>
  <si>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</si>
  <si>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</si>
  <si>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</si>
  <si>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</si>
  <si>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</si>
  <si>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</si>
  <si>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</si>
  <si>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</si>
  <si>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</si>
  <si>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</si>
  <si>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</si>
  <si>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</si>
  <si>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</si>
  <si>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</si>
  <si>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</si>
  <si>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</si>
  <si>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</si>
  <si>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</si>
  <si>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</si>
  <si>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</si>
  <si>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</si>
  <si>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</si>
  <si>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</si>
  <si>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</si>
  <si>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</si>
  <si>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</si>
  <si>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</si>
  <si>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</si>
  <si>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</si>
  <si>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</si>
  <si>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</si>
  <si>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</si>
  <si>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</si>
  <si>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</si>
  <si>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</si>
  <si>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</si>
  <si>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</si>
  <si>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</si>
  <si>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</si>
  <si>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</si>
  <si>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</si>
  <si>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</si>
  <si>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</si>
  <si>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</si>
  <si>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</si>
  <si>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</si>
  <si>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</si>
  <si>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</si>
  <si>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</si>
  <si>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</si>
  <si>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</si>
  <si>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</si>
  <si>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</si>
  <si>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</si>
  <si>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</si>
  <si>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</si>
  <si>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</si>
  <si>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</si>
  <si>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</si>
  <si>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</si>
  <si>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</si>
  <si>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</si>
  <si>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</si>
  <si>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</si>
  <si>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</si>
  <si>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</si>
  <si>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</si>
  <si>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</si>
  <si>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</si>
  <si>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</si>
  <si>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</si>
  <si>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</si>
  <si>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</si>
  <si>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</si>
  <si>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</si>
  <si>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</si>
  <si>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</si>
  <si>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</si>
  <si>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</si>
  <si>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</si>
  <si>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</si>
  <si>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</si>
  <si>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</si>
  <si>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</si>
  <si>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</si>
  <si>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</si>
  <si>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</si>
  <si>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</si>
  <si>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</si>
  <si>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</si>
  <si>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</si>
  <si>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</si>
  <si>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</si>
  <si>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</si>
  <si>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</si>
  <si>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</si>
  <si>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</si>
  <si>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</si>
  <si>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</si>
  <si>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</si>
  <si>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</si>
  <si>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</si>
  <si>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</si>
  <si>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</si>
  <si>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</si>
  <si>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</si>
  <si>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</si>
  <si>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</si>
  <si>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</si>
  <si>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</si>
  <si>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</si>
  <si>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</si>
  <si>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</si>
  <si>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</si>
  <si>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</si>
  <si>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</si>
  <si>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</si>
  <si>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</si>
  <si>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</si>
  <si>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</si>
  <si>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</si>
  <si>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</si>
  <si>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</si>
  <si>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</si>
  <si>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</si>
  <si>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</si>
  <si>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</si>
  <si>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</si>
  <si>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</si>
  <si>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</si>
  <si>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</si>
  <si>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</si>
  <si>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</si>
  <si>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</si>
  <si>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</si>
  <si>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</si>
  <si>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</si>
  <si>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</si>
  <si>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</si>
  <si>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</si>
  <si>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</si>
  <si>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</si>
  <si>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</si>
  <si>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</si>
  <si>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</si>
  <si>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</si>
  <si>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</si>
  <si>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</si>
  <si>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</si>
  <si>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</si>
  <si>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</si>
  <si>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</si>
  <si>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</si>
  <si>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</si>
  <si>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</si>
  <si>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</si>
  <si>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</si>
  <si>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</si>
  <si>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</si>
  <si>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</si>
  <si>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</si>
  <si>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</si>
  <si>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</si>
  <si>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</si>
  <si>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</si>
  <si>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</si>
  <si>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</si>
  <si>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</si>
  <si>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</si>
  <si>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</si>
  <si>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</si>
  <si>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</si>
  <si>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</si>
  <si>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</si>
  <si>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</si>
  <si>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</si>
  <si>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</si>
  <si>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</si>
  <si>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</si>
  <si>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</si>
  <si>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</si>
  <si>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</si>
  <si>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</si>
  <si>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</si>
  <si>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</si>
  <si>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</si>
  <si>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</si>
  <si>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</si>
  <si>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</si>
  <si>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</si>
  <si>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</si>
  <si>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</si>
  <si>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</si>
  <si>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</si>
  <si>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</si>
  <si>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</si>
  <si>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</si>
  <si>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</si>
  <si>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</si>
  <si>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</si>
  <si>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</si>
  <si>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</si>
  <si>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</si>
  <si>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</si>
  <si>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</si>
  <si>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</si>
  <si>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</si>
  <si>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</si>
  <si>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</si>
  <si>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</si>
  <si>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</si>
  <si>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</si>
  <si>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</si>
  <si>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</si>
  <si>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</si>
  <si>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</si>
  <si>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</si>
  <si>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</si>
  <si>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</si>
  <si>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</si>
  <si>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</si>
  <si>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</si>
  <si>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</si>
  <si>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</si>
  <si>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</si>
  <si>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</si>
  <si>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</si>
  <si>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</si>
  <si>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</si>
  <si>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</si>
  <si>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</si>
  <si>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</si>
  <si>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</si>
  <si>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</si>
  <si>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</si>
  <si>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</si>
  <si>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</si>
  <si>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</si>
  <si>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</si>
  <si>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</si>
  <si>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</si>
  <si>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</si>
  <si>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</si>
  <si>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</si>
  <si>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</si>
  <si>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</si>
  <si>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</si>
  <si>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</si>
  <si>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</si>
  <si>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</si>
  <si>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</si>
  <si>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</si>
  <si>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</si>
  <si>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</si>
  <si>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</si>
  <si>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</si>
  <si>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</si>
  <si>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</si>
  <si>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</si>
  <si>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</si>
  <si>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</si>
  <si>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</si>
  <si>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</si>
  <si>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</si>
  <si>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</si>
  <si>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</si>
  <si>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</si>
  <si>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</si>
  <si>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</si>
  <si>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</si>
  <si>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</si>
  <si>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</si>
  <si>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</si>
  <si>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</si>
  <si>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</si>
  <si>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</si>
  <si>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</si>
  <si>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</si>
  <si>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</si>
  <si>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</si>
  <si>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</si>
  <si>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</si>
  <si>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</si>
  <si>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</si>
  <si>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</si>
  <si>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</si>
  <si>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</si>
  <si>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</si>
  <si>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</si>
  <si>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</si>
  <si>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</si>
  <si>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</si>
  <si>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</si>
  <si>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</si>
  <si>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</si>
  <si>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</si>
  <si>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</si>
  <si>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</si>
  <si>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</si>
  <si>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</si>
  <si>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</si>
  <si>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</si>
  <si>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</si>
  <si>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</si>
  <si>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</si>
  <si>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</si>
  <si>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</si>
  <si>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</si>
  <si>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</si>
  <si>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</si>
  <si>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</si>
  <si>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</si>
  <si>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</si>
  <si>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</si>
  <si>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</si>
  <si>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</si>
  <si>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</si>
  <si>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</si>
  <si>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</si>
  <si>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</si>
  <si>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</si>
  <si>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</si>
  <si>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</si>
  <si>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</si>
  <si>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</si>
  <si>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</si>
  <si>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</si>
  <si>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</si>
  <si>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</si>
  <si>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</si>
  <si>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</si>
  <si>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</si>
  <si>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</si>
  <si>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</si>
  <si>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</si>
  <si>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</si>
  <si>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</si>
  <si>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</si>
  <si>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</si>
  <si>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</si>
  <si>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</si>
  <si>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</si>
  <si>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</si>
  <si>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</si>
  <si>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</si>
  <si>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</si>
  <si>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</si>
  <si>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</si>
  <si>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</si>
  <si>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</si>
  <si>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</si>
  <si>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</si>
  <si>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</si>
  <si>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</si>
  <si>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</si>
  <si>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</si>
  <si>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</si>
  <si>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</si>
  <si>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</si>
  <si>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</si>
  <si>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</si>
  <si>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</si>
  <si>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</si>
  <si>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</si>
  <si>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</si>
  <si>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</si>
  <si>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</si>
  <si>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</si>
  <si>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</si>
  <si>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</si>
  <si>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</si>
  <si>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</si>
  <si>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</si>
  <si>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</si>
  <si>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</si>
  <si>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</si>
  <si>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</si>
  <si>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</si>
  <si>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</si>
  <si>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</si>
  <si>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</si>
  <si>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</si>
  <si>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</si>
  <si>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</si>
  <si>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</si>
  <si>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</si>
  <si>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</si>
  <si>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</si>
  <si>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</si>
  <si>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</si>
  <si>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</si>
  <si>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</si>
  <si>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</si>
  <si>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</si>
  <si>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</si>
  <si>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</si>
  <si>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</si>
  <si>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</si>
  <si>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</si>
  <si>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</si>
  <si>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</si>
  <si>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</si>
  <si>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</si>
  <si>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</si>
  <si>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</si>
  <si>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</si>
  <si>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</si>
  <si>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</si>
  <si>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</si>
  <si>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</si>
  <si>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</si>
  <si>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</si>
  <si>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</si>
  <si>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</si>
  <si>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</si>
  <si>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</si>
  <si>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</si>
  <si>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</si>
  <si>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</si>
  <si>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</si>
  <si>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</si>
  <si>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</si>
  <si>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</si>
  <si>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</si>
  <si>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</si>
  <si>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</si>
  <si>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</si>
  <si>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</si>
  <si>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</si>
  <si>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</si>
  <si>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</si>
  <si>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</si>
  <si>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</si>
  <si>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</si>
  <si>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</si>
  <si>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</si>
  <si>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</si>
  <si>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</si>
  <si>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</si>
  <si>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</si>
  <si>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</si>
  <si>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</si>
  <si>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</si>
  <si>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</si>
  <si>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</si>
  <si>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</si>
  <si>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</si>
  <si>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</si>
  <si>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</si>
  <si>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</si>
  <si>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</si>
  <si>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</si>
  <si>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</si>
  <si>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</si>
  <si>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</si>
  <si>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</si>
  <si>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</si>
  <si>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</si>
  <si>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</si>
  <si>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</si>
  <si>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</si>
  <si>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</si>
  <si>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</si>
  <si>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</si>
  <si>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</si>
  <si>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</si>
  <si>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</si>
  <si>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</si>
  <si>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</si>
  <si>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</si>
  <si>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</si>
  <si>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</si>
  <si>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</si>
  <si>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</si>
  <si>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</si>
  <si>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</si>
  <si>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</si>
  <si>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</si>
  <si>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</si>
  <si>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</si>
  <si>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</si>
  <si>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</si>
  <si>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</si>
  <si>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</si>
  <si>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</si>
  <si>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</si>
  <si>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</si>
  <si>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</si>
  <si>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</si>
  <si>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</si>
  <si>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</si>
  <si>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</si>
  <si>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</si>
  <si>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</si>
  <si>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</si>
  <si>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</si>
  <si>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</si>
  <si>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</si>
  <si>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</si>
  <si>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</si>
  <si>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</si>
  <si>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</si>
  <si>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</si>
  <si>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</si>
  <si>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</si>
  <si>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</si>
  <si>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</si>
  <si>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</si>
  <si>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</si>
  <si>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</si>
  <si>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</si>
  <si>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</si>
  <si>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</si>
  <si>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</si>
  <si>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</si>
  <si>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</si>
  <si>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</si>
  <si>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</si>
  <si>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</si>
  <si>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</si>
  <si>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</si>
  <si>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</si>
  <si>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</si>
  <si>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</si>
  <si>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</si>
  <si>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</si>
  <si>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</si>
  <si>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</si>
  <si>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</si>
  <si>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</si>
  <si>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</si>
  <si>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</si>
  <si>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</si>
  <si>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</si>
  <si>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</si>
  <si>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</si>
  <si>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</si>
  <si>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</si>
  <si>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</si>
  <si>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</si>
  <si>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</si>
  <si>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</si>
  <si>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</si>
  <si>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</si>
  <si>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</si>
  <si>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</si>
  <si>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</si>
  <si>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</si>
  <si>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</si>
  <si>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</si>
  <si>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</si>
  <si>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</si>
  <si>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</si>
  <si>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</si>
  <si>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</si>
  <si>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</si>
  <si>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</si>
  <si>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</si>
  <si>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</si>
  <si>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</si>
  <si>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</si>
  <si>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</si>
  <si>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</si>
  <si>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</si>
  <si>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</si>
  <si>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</si>
  <si>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</si>
  <si>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</si>
  <si>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</si>
  <si>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</si>
  <si>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</si>
  <si>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</si>
  <si>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</si>
  <si>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</si>
  <si>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</si>
  <si>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</si>
  <si>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</si>
  <si>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</si>
  <si>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</si>
  <si>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</si>
  <si>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</si>
  <si>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</si>
  <si>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</si>
  <si>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</si>
  <si>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</si>
  <si>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</si>
  <si>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</si>
  <si>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</si>
  <si>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</si>
  <si>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</si>
  <si>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</si>
  <si>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</si>
  <si>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</si>
  <si>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</si>
  <si>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</si>
  <si>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</si>
  <si>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</si>
  <si>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</si>
  <si>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</si>
  <si>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</si>
  <si>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</si>
  <si>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</si>
  <si>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</si>
  <si>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</si>
  <si>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</si>
  <si>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</si>
  <si>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</si>
  <si>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</si>
  <si>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</si>
  <si>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</si>
  <si>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</si>
  <si>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</si>
  <si>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</si>
  <si>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</si>
  <si>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</si>
  <si>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</si>
  <si>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</si>
  <si>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</si>
  <si>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</si>
  <si>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</si>
  <si>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</si>
  <si>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</si>
  <si>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</si>
  <si>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</si>
  <si>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</si>
  <si>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</si>
  <si>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</si>
  <si>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</si>
  <si>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</si>
  <si>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</si>
  <si>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</si>
  <si>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</si>
  <si>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</si>
  <si>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</si>
  <si>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</si>
  <si>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</si>
  <si>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</si>
  <si>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</si>
  <si>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</si>
  <si>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</si>
  <si>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</si>
  <si>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</si>
  <si>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</si>
  <si>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</si>
  <si>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</si>
  <si>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</si>
  <si>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</si>
  <si>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</si>
  <si>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</si>
  <si>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</si>
  <si>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</si>
  <si>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</si>
  <si>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</si>
  <si>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</si>
  <si>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</si>
  <si>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</si>
  <si>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</si>
  <si>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</si>
  <si>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</si>
  <si>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</si>
  <si>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</si>
  <si>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</si>
  <si>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</si>
  <si>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</si>
  <si>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</si>
  <si>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</si>
  <si>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</si>
  <si>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</si>
  <si>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</si>
  <si>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</si>
  <si>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</si>
  <si>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</si>
  <si>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</si>
  <si>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</si>
  <si>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</si>
  <si>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</si>
  <si>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</si>
  <si>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</si>
  <si>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</si>
  <si>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</si>
  <si>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</si>
  <si>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</si>
  <si>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</si>
  <si>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</si>
  <si>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</si>
  <si>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</si>
  <si>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</si>
  <si>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</si>
  <si>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</si>
  <si>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</si>
  <si>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</si>
  <si>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</si>
  <si>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</si>
  <si>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</si>
  <si>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</si>
  <si>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</si>
  <si>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</si>
  <si>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</si>
  <si>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</si>
  <si>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</si>
  <si>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</si>
  <si>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</si>
  <si>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</si>
  <si>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</si>
  <si>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</si>
  <si>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</si>
  <si>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</si>
  <si>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</si>
  <si>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</si>
  <si>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</si>
  <si>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</si>
  <si>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</si>
  <si>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</si>
  <si>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</si>
  <si>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</si>
  <si>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</si>
  <si>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</si>
  <si>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</si>
  <si>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</si>
  <si>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</si>
  <si>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</si>
  <si>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</si>
  <si>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</si>
  <si>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</si>
  <si>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</si>
  <si>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</si>
  <si>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</si>
  <si>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</si>
  <si>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</si>
  <si>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</si>
  <si>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</si>
  <si>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</si>
  <si>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</si>
  <si>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</si>
  <si>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</si>
  <si>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</si>
  <si>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</si>
  <si>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</si>
  <si>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</si>
  <si>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</si>
  <si>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</si>
  <si>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</si>
  <si>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</si>
  <si>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</si>
  <si>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</si>
  <si>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</si>
  <si>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</si>
  <si>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</si>
  <si>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</si>
  <si>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</si>
  <si>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</si>
  <si>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</si>
  <si>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</si>
  <si>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</si>
  <si>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</si>
  <si>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</si>
  <si>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</si>
  <si>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</si>
  <si>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</si>
  <si>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</si>
  <si>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</si>
  <si>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</si>
  <si>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</si>
  <si>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</si>
  <si>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</si>
  <si>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</si>
  <si>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</si>
  <si>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</si>
  <si>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</si>
  <si>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</si>
  <si>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</si>
  <si>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</si>
  <si>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</si>
  <si>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</si>
  <si>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</si>
  <si>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</si>
  <si>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</si>
  <si>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</si>
  <si>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</si>
  <si>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</si>
  <si>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</si>
  <si>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</si>
  <si>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</si>
  <si>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</si>
  <si>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</si>
  <si>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</si>
  <si>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</si>
  <si>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</si>
  <si>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</si>
  <si>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</si>
  <si>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</si>
  <si>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</si>
  <si>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</si>
  <si>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</si>
  <si>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</si>
  <si>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</si>
  <si>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</si>
  <si>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</si>
  <si>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</si>
  <si>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</si>
  <si>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</si>
  <si>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</si>
  <si>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</si>
  <si>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</si>
  <si>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</si>
  <si>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</si>
  <si>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</si>
  <si>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</si>
  <si>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</si>
  <si>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</si>
  <si>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</si>
  <si>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</si>
  <si>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</si>
  <si>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</si>
  <si>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</si>
  <si>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</si>
  <si>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</si>
  <si>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</si>
  <si>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</si>
  <si>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</si>
  <si>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</si>
  <si>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</si>
  <si>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</si>
  <si>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</si>
  <si>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</si>
  <si>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</si>
  <si>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</si>
  <si>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</si>
  <si>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</si>
  <si>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</si>
  <si>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</si>
  <si>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</si>
  <si>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</si>
  <si>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</si>
  <si>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</si>
  <si>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</si>
  <si>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</si>
  <si>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</si>
  <si>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</si>
  <si>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</si>
  <si>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</si>
  <si>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</si>
  <si>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</si>
  <si>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</si>
  <si>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</si>
  <si>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</si>
  <si>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</si>
  <si>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</si>
  <si>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</si>
  <si>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</si>
  <si>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</si>
  <si>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</si>
  <si>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</si>
  <si>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</si>
  <si>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</si>
  <si>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</si>
  <si>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</si>
  <si>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</si>
  <si>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</si>
  <si>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</si>
  <si>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</si>
  <si>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</si>
  <si>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</si>
  <si>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</si>
  <si>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</si>
  <si>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</si>
  <si>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</si>
  <si>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</si>
  <si>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</si>
  <si>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</si>
  <si>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</si>
  <si>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</si>
  <si>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</si>
  <si>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</si>
  <si>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</si>
  <si>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</si>
  <si>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</si>
  <si>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</si>
  <si>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</si>
  <si>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</si>
  <si>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</si>
  <si>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</si>
  <si>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</si>
  <si>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</si>
  <si>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</si>
  <si>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</si>
  <si>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</si>
  <si>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</si>
  <si>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</si>
  <si>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</si>
  <si>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</si>
  <si>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</si>
  <si>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</si>
  <si>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</si>
  <si>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</si>
  <si>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</si>
  <si>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</si>
  <si>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</si>
  <si>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</si>
  <si>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</si>
  <si>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</si>
  <si>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</si>
  <si>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</si>
  <si>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</si>
  <si>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</si>
  <si>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</si>
  <si>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</si>
  <si>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</si>
  <si>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</si>
  <si>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</si>
  <si>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</si>
  <si>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</si>
  <si>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</si>
  <si>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</si>
  <si>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</si>
  <si>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</si>
  <si>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</si>
  <si>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</si>
  <si>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</si>
  <si>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</si>
  <si>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</si>
  <si>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</si>
  <si>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</si>
  <si>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</si>
  <si>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</si>
  <si>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</si>
  <si>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</si>
  <si>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</si>
  <si>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</si>
  <si>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</si>
  <si>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</si>
  <si>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</si>
  <si>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</si>
  <si>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</si>
  <si>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</si>
  <si>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</si>
  <si>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</si>
  <si>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</si>
  <si>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</si>
  <si>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</si>
  <si>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</si>
  <si>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</si>
  <si>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</si>
  <si>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</si>
  <si>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</si>
  <si>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</si>
  <si>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</si>
  <si>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</si>
  <si>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</si>
  <si>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</si>
  <si>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</si>
  <si>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</si>
  <si>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</si>
  <si>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</si>
  <si>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</si>
  <si>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</si>
  <si>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</si>
  <si>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</si>
  <si>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</si>
  <si>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</si>
  <si>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</si>
  <si>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</si>
  <si>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</si>
  <si>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</si>
  <si>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</si>
  <si>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</si>
  <si>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</si>
  <si>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</si>
  <si>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</si>
  <si>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</si>
  <si>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</si>
  <si>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</si>
  <si>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</si>
  <si>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</si>
  <si>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</si>
  <si>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</si>
  <si>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</si>
  <si>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</si>
  <si>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</si>
  <si>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</si>
  <si>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</si>
  <si>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</si>
  <si>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</si>
  <si>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</si>
  <si>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</si>
  <si>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</si>
  <si>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</si>
  <si>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</si>
  <si>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</si>
  <si>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</si>
  <si>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</si>
  <si>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</si>
  <si>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</si>
  <si>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</si>
  <si>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</si>
  <si>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</si>
  <si>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</si>
  <si>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</si>
  <si>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</si>
  <si>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</si>
  <si>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</si>
  <si>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</si>
  <si>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</si>
  <si>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</si>
  <si>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</si>
  <si>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</si>
  <si>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</si>
  <si>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</si>
  <si>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</si>
  <si>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</si>
  <si>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</si>
  <si>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</si>
  <si>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</si>
  <si>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</si>
  <si>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</si>
  <si>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</si>
  <si>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</si>
  <si>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</si>
  <si>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</si>
  <si>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</si>
  <si>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</si>
  <si>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</si>
  <si>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</si>
  <si>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</si>
  <si>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</si>
  <si>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</si>
  <si>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</si>
  <si>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</si>
  <si>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</si>
  <si>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</si>
  <si>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</si>
  <si>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</si>
  <si>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</si>
  <si>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</si>
  <si>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</si>
  <si>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</si>
  <si>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</si>
  <si>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</si>
  <si>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</si>
  <si>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</si>
  <si>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</si>
  <si>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</si>
  <si>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</si>
  <si>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</si>
  <si>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</si>
  <si>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</si>
  <si>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</si>
  <si>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</si>
  <si>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</si>
  <si>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</si>
  <si>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</si>
  <si>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</si>
  <si>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</si>
  <si>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</si>
  <si>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</si>
  <si>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</si>
  <si>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</si>
  <si>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</si>
  <si>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</si>
  <si>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</si>
  <si>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</si>
  <si>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</si>
  <si>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</si>
  <si>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</si>
  <si>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</si>
  <si>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</si>
  <si>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</si>
  <si>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</si>
  <si>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</si>
  <si>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</si>
  <si>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</si>
  <si>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</si>
  <si>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</si>
  <si>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</si>
  <si>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</si>
  <si>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</si>
  <si>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</si>
  <si>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</si>
  <si>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</si>
  <si>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</si>
  <si>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</si>
  <si>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</si>
  <si>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</si>
  <si>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</si>
  <si>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</si>
  <si>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</si>
  <si>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</si>
  <si>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</si>
  <si>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</si>
  <si>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</si>
  <si>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</si>
  <si>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</si>
  <si>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</si>
  <si>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</si>
  <si>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</si>
  <si>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</si>
  <si>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</si>
  <si>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</si>
  <si>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</si>
  <si>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</si>
  <si>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</si>
  <si>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</si>
  <si>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</si>
  <si>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</si>
  <si>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</si>
  <si>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</si>
  <si>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</si>
  <si>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</si>
  <si>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</si>
  <si>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</si>
  <si>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</si>
  <si>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</si>
  <si>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</si>
  <si>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</si>
  <si>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</si>
  <si>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</si>
  <si>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</si>
  <si>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</si>
  <si>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</si>
  <si>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</si>
  <si>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</si>
  <si>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</si>
  <si>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</si>
  <si>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</si>
  <si>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</si>
  <si>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</si>
  <si>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</si>
  <si>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</si>
  <si>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</si>
  <si>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</si>
  <si>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</si>
  <si>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</si>
  <si>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</si>
  <si>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</si>
  <si>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</si>
  <si>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</si>
  <si>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</si>
  <si>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</si>
  <si>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</si>
  <si>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</si>
  <si>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</si>
  <si>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</si>
  <si>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</si>
  <si>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</si>
  <si>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</si>
  <si>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</si>
  <si>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</si>
  <si>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</si>
  <si>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</si>
  <si>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</si>
  <si>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</si>
  <si>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</si>
  <si>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</si>
  <si>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</si>
  <si>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</si>
  <si>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</si>
  <si>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</si>
  <si>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</si>
  <si>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</si>
  <si>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</si>
  <si>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</si>
  <si>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</si>
  <si>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</si>
  <si>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</si>
  <si>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</si>
  <si>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</si>
  <si>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</si>
  <si>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</si>
  <si>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</si>
  <si>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</si>
  <si>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</si>
  <si>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</si>
  <si>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</si>
  <si>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</si>
  <si>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</si>
  <si>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</si>
  <si>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</si>
  <si>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</si>
  <si>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</si>
  <si>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</si>
  <si>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</si>
  <si>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</si>
  <si>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</si>
  <si>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</si>
  <si>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</si>
  <si>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</si>
  <si>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</si>
  <si>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</si>
  <si>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</si>
  <si>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</si>
  <si>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</si>
  <si>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</si>
  <si>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</si>
  <si>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</si>
  <si>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</si>
  <si>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</si>
  <si>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</si>
  <si>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</si>
  <si>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</si>
  <si>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</si>
  <si>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</si>
  <si>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</si>
  <si>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</si>
  <si>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</si>
  <si>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</si>
  <si>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</si>
  <si>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</si>
  <si>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</si>
  <si>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</si>
  <si>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</si>
  <si>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</si>
  <si>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</si>
  <si>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</si>
  <si>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</si>
  <si>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</si>
  <si>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</si>
  <si>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</si>
  <si>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</si>
  <si>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</si>
  <si>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</si>
  <si>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</si>
  <si>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</si>
  <si>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</si>
  <si>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</si>
  <si>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</si>
  <si>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</si>
  <si>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</si>
  <si>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</si>
  <si>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</si>
  <si>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</si>
  <si>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</si>
  <si>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</si>
  <si>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</si>
  <si>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</si>
  <si>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</si>
  <si>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</si>
  <si>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</si>
  <si>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</si>
  <si>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</si>
  <si>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</si>
  <si>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</si>
  <si>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</si>
  <si>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</si>
  <si>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</si>
  <si>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</si>
  <si>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</si>
  <si>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</si>
  <si>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</si>
  <si>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</si>
  <si>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</si>
  <si>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</si>
  <si>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</si>
  <si>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</si>
  <si>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</si>
  <si>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</si>
  <si>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</si>
  <si>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</si>
  <si>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</si>
  <si>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</si>
  <si>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</si>
  <si>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</si>
  <si>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</si>
  <si>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</si>
  <si>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</si>
  <si>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</si>
  <si>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</si>
  <si>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</si>
  <si>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</si>
  <si>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</si>
  <si>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</si>
  <si>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</si>
  <si>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</si>
  <si>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</si>
  <si>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</si>
  <si>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</si>
  <si>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</si>
  <si>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</si>
  <si>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</si>
  <si>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</si>
  <si>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</si>
  <si>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</si>
  <si>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</si>
  <si>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</si>
  <si>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</si>
  <si>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</si>
  <si>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</si>
  <si>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</si>
  <si>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</si>
  <si>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</si>
  <si>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</si>
  <si>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</si>
  <si>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</si>
  <si>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</si>
  <si>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</si>
  <si>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</si>
  <si>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</si>
  <si>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</si>
  <si>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</si>
  <si>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</si>
  <si>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</si>
  <si>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</si>
  <si>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</si>
  <si>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</si>
  <si>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</si>
  <si>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</si>
  <si>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</si>
  <si>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</si>
  <si>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</si>
  <si>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</si>
  <si>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</si>
  <si>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</si>
  <si>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</si>
  <si>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</si>
  <si>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</si>
  <si>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</si>
  <si>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</si>
  <si>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</si>
  <si>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</si>
  <si>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</si>
  <si>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</si>
  <si>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</si>
  <si>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</si>
  <si>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</si>
  <si>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</si>
  <si>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</si>
  <si>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</si>
  <si>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</si>
  <si>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</si>
  <si>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</si>
  <si>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</si>
  <si>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</si>
  <si>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</si>
  <si>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</si>
  <si>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</si>
  <si>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</si>
  <si>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</si>
  <si>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</si>
  <si>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</si>
  <si>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</si>
  <si>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</si>
  <si>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</si>
  <si>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</si>
  <si>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</si>
  <si>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</si>
  <si>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</si>
  <si>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</si>
  <si>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</si>
  <si>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</si>
  <si>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</si>
  <si>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</si>
  <si>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</si>
  <si>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</si>
  <si>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</si>
  <si>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</si>
  <si>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</si>
  <si>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</si>
  <si>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</si>
  <si>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</si>
  <si>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</si>
  <si>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</si>
  <si>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</si>
  <si>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</si>
  <si>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</si>
  <si>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</si>
  <si>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</si>
  <si>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</si>
  <si>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</si>
  <si>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</si>
  <si>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</si>
  <si>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</si>
  <si>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</si>
  <si>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</si>
  <si>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</si>
  <si>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</si>
  <si>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</si>
  <si>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</si>
  <si>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</si>
  <si>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</si>
  <si>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</si>
  <si>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</si>
  <si>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</si>
  <si>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</si>
  <si>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</si>
  <si>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</si>
  <si>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</si>
  <si>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</si>
  <si>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</si>
  <si>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</si>
  <si>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</si>
  <si>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</si>
  <si>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</si>
  <si>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</si>
  <si>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</si>
  <si>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</si>
  <si>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</si>
  <si>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</si>
  <si>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</si>
  <si>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</si>
  <si>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</si>
  <si>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</si>
  <si>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</si>
  <si>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</si>
  <si>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</si>
  <si>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</si>
  <si>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</si>
  <si>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</si>
  <si>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</si>
  <si>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</si>
  <si>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</si>
  <si>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</si>
  <si>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</si>
  <si>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</si>
  <si>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</si>
  <si>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</si>
  <si>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</si>
  <si>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</si>
  <si>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</si>
  <si>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</si>
  <si>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</si>
  <si>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</si>
  <si>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</si>
  <si>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</si>
  <si>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</si>
  <si>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</si>
  <si>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</si>
  <si>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</si>
  <si>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</si>
  <si>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</si>
  <si>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</si>
  <si>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</si>
  <si>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</si>
  <si>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</si>
  <si>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</si>
  <si>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</si>
  <si>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</si>
  <si>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</si>
  <si>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</si>
  <si>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</si>
  <si>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</si>
  <si>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</si>
  <si>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</si>
  <si>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</si>
  <si>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</si>
  <si>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</si>
  <si>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</si>
  <si>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</si>
  <si>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</si>
  <si>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</si>
  <si>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</si>
  <si>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</si>
  <si>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</si>
  <si>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</si>
  <si>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</si>
  <si>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</si>
  <si>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</si>
  <si>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</si>
  <si>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</si>
  <si>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</si>
  <si>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</si>
  <si>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</si>
  <si>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</si>
  <si>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</si>
  <si>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</si>
  <si>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</si>
  <si>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</si>
  <si>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</si>
  <si>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</si>
  <si>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</si>
  <si>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</si>
  <si>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</si>
  <si>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</si>
  <si>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</si>
  <si>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</si>
  <si>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</si>
  <si>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</si>
  <si>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</si>
  <si>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</si>
  <si>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</si>
  <si>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</si>
  <si>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</si>
  <si>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</si>
  <si>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</si>
  <si>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</si>
  <si>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</si>
  <si>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</si>
  <si>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</si>
  <si>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</si>
  <si>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</si>
  <si>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</si>
  <si>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</si>
  <si>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</si>
  <si>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</si>
  <si>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</si>
  <si>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</si>
  <si>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</si>
  <si>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</si>
  <si>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</si>
  <si>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</si>
  <si>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</si>
  <si>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</si>
  <si>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</si>
  <si>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</si>
  <si>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</si>
  <si>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</si>
  <si>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</si>
  <si>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</si>
  <si>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</si>
  <si>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</si>
  <si>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</si>
  <si>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</si>
  <si>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</si>
  <si>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</si>
  <si>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</si>
  <si>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</si>
  <si>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</si>
  <si>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</si>
  <si>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</si>
  <si>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</si>
  <si>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</si>
  <si>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</si>
  <si>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</si>
  <si>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</si>
  <si>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</si>
  <si>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</si>
  <si>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</si>
  <si>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</si>
  <si>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</si>
  <si>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</si>
  <si>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</si>
  <si>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</si>
  <si>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</si>
  <si>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</si>
  <si>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</si>
  <si>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</si>
  <si>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</si>
  <si>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</si>
  <si>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</si>
  <si>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</si>
  <si>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</si>
  <si>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</si>
  <si>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</si>
  <si>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</si>
  <si>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</si>
  <si>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</si>
  <si>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</si>
  <si>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</si>
  <si>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</si>
  <si>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</si>
  <si>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</si>
  <si>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</si>
  <si>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</si>
  <si>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</si>
  <si>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</si>
  <si>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</si>
  <si>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</si>
  <si>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</si>
  <si>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</si>
  <si>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</si>
  <si>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</si>
  <si>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</si>
  <si>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</si>
  <si>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</si>
  <si>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</si>
  <si>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</si>
  <si>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</si>
  <si>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</si>
  <si>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</si>
  <si>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</si>
  <si>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</si>
  <si>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</si>
  <si>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</si>
  <si>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</si>
  <si>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</si>
  <si>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</si>
  <si>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</si>
  <si>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</si>
  <si>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</si>
  <si>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</si>
  <si>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</si>
  <si>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</si>
  <si>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</si>
  <si>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</si>
  <si>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</si>
  <si>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</si>
  <si>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</si>
  <si>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</si>
  <si>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</si>
  <si>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</si>
  <si>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</si>
  <si>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</si>
  <si>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</si>
  <si>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</si>
  <si>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</si>
  <si>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</si>
  <si>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</si>
  <si>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</si>
  <si>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</si>
  <si>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</si>
  <si>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</si>
  <si>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</si>
  <si>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</si>
  <si>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</si>
  <si>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</si>
  <si>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</si>
  <si>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</si>
  <si>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</si>
  <si>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</si>
  <si>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</si>
  <si>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</si>
  <si>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</si>
  <si>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</si>
  <si>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</si>
  <si>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</si>
  <si>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</si>
  <si>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</si>
  <si>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</si>
  <si>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</si>
  <si>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</si>
  <si>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</si>
  <si>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</si>
  <si>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</si>
  <si>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</si>
  <si>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</si>
  <si>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</si>
  <si>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</si>
  <si>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</si>
  <si>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</si>
  <si>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</si>
  <si>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</si>
  <si>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</si>
  <si>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</si>
  <si>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</si>
  <si>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</si>
  <si>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</si>
  <si>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</si>
  <si>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</si>
  <si>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</si>
  <si>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</si>
  <si>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</si>
  <si>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</si>
  <si>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</si>
  <si>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</si>
  <si>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</si>
  <si>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</si>
  <si>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</si>
  <si>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</si>
  <si>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</si>
  <si>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</si>
  <si>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</si>
  <si>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</si>
  <si>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</si>
  <si>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</si>
  <si>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</si>
  <si>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</si>
  <si>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</si>
  <si>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</si>
  <si>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</si>
  <si>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</si>
  <si>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</si>
  <si>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</si>
  <si>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</si>
  <si>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</si>
  <si>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</si>
  <si>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</si>
  <si>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</si>
  <si>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</si>
  <si>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</si>
  <si>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</si>
  <si>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</si>
  <si>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</si>
  <si>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</si>
  <si>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</si>
  <si>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</si>
  <si>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</si>
  <si>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</si>
  <si>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</si>
  <si>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</si>
  <si>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</si>
  <si>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</si>
  <si>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</si>
  <si>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</si>
  <si>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</si>
  <si>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</si>
  <si>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</si>
  <si>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</si>
  <si>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</si>
  <si>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</si>
  <si>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</si>
  <si>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</si>
  <si>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</si>
  <si>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</si>
  <si>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</si>
  <si>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</si>
  <si>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</si>
  <si>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</si>
  <si>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</si>
  <si>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</si>
  <si>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</si>
  <si>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</si>
  <si>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</si>
  <si>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</si>
  <si>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</si>
  <si>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</si>
  <si>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</si>
  <si>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</si>
  <si>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</si>
  <si>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</si>
  <si>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</si>
  <si>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</si>
  <si>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</si>
  <si>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</si>
  <si>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</si>
  <si>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</si>
  <si>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</si>
  <si>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</si>
  <si>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</si>
  <si>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</si>
  <si>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</si>
  <si>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</si>
  <si>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</si>
  <si>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</si>
  <si>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</si>
  <si>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</si>
  <si>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</si>
  <si>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</si>
  <si>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</si>
  <si>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</si>
  <si>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</si>
  <si>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</si>
  <si>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</si>
  <si>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</si>
  <si>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</si>
  <si>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</si>
  <si>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</si>
  <si>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</si>
  <si>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</si>
  <si>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</si>
  <si>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</si>
  <si>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</si>
  <si>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</si>
  <si>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</si>
  <si>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</si>
  <si>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</si>
  <si>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</si>
  <si>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</si>
  <si>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</si>
  <si>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</si>
  <si>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</si>
  <si>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</si>
  <si>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</si>
  <si>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</si>
  <si>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</si>
  <si>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</si>
  <si>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</si>
  <si>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</si>
  <si>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</si>
  <si>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</si>
  <si>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</si>
  <si>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</si>
  <si>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</si>
  <si>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</si>
  <si>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</si>
  <si>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</si>
  <si>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</si>
  <si>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</si>
  <si>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</si>
  <si>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</si>
  <si>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</si>
  <si>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</si>
  <si>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</si>
  <si>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</si>
  <si>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</si>
  <si>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</si>
  <si>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</si>
  <si>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</si>
  <si>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</si>
  <si>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</si>
  <si>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</si>
  <si>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</si>
  <si>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</si>
  <si>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</si>
  <si>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</si>
  <si>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</si>
  <si>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</si>
  <si>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</si>
  <si>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</si>
  <si>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</si>
  <si>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</si>
  <si>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</si>
  <si>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</si>
  <si>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</si>
  <si>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</si>
  <si>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</si>
  <si>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</si>
  <si>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</si>
  <si>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</si>
  <si>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</si>
  <si>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</si>
  <si>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</si>
  <si>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</si>
  <si>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</si>
  <si>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</si>
  <si>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</si>
  <si>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</si>
  <si>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</si>
  <si>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</si>
  <si>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</si>
  <si>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</si>
  <si>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</si>
  <si>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</si>
  <si>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</si>
  <si>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</si>
  <si>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</si>
  <si>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</si>
  <si>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</si>
  <si>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</si>
  <si>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</si>
  <si>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</si>
  <si>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</si>
  <si>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</si>
  <si>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</si>
  <si>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</si>
  <si>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</si>
  <si>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</si>
  <si>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</si>
  <si>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</si>
  <si>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</si>
  <si>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</si>
  <si>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</si>
  <si>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</si>
  <si>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</si>
  <si>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</si>
  <si>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</si>
  <si>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</si>
  <si>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</si>
  <si>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</si>
  <si>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</si>
  <si>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</si>
  <si>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</si>
  <si>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</si>
  <si>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</si>
  <si>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</si>
  <si>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</si>
  <si>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</si>
  <si>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</si>
  <si>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</si>
  <si>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</si>
  <si>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</si>
  <si>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</si>
  <si>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</si>
  <si>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</si>
  <si>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</si>
  <si>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</si>
  <si>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</si>
  <si>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</si>
  <si>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</si>
  <si>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</si>
  <si>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</si>
  <si>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</si>
  <si>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</si>
  <si>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</si>
  <si>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</si>
  <si>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</si>
  <si>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</si>
  <si>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</si>
  <si>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</si>
  <si>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</si>
  <si>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</si>
  <si>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</si>
  <si>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</si>
  <si>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</si>
  <si>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</si>
  <si>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</si>
  <si>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</si>
  <si>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</si>
  <si>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</si>
  <si>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</si>
  <si>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</si>
  <si>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</si>
  <si>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</si>
  <si>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</si>
  <si>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</si>
  <si>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</si>
  <si>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</si>
  <si>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</si>
  <si>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</si>
  <si>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</si>
  <si>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</si>
  <si>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</si>
  <si>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</si>
  <si>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</si>
  <si>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</si>
  <si>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</si>
  <si>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</si>
  <si>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</si>
  <si>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</si>
  <si>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</si>
  <si>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</si>
  <si>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</si>
  <si>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</si>
  <si>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</si>
  <si>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</si>
  <si>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</si>
  <si>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</si>
  <si>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</si>
  <si>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</si>
  <si>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</si>
  <si>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</si>
  <si>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</si>
  <si>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</si>
  <si>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</si>
  <si>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</si>
  <si>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</si>
  <si>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</si>
  <si>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</si>
  <si>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</si>
  <si>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</si>
  <si>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</si>
  <si>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</si>
  <si>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</si>
  <si>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</si>
  <si>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</si>
  <si>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</si>
  <si>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</si>
  <si>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</si>
  <si>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</si>
  <si>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</si>
  <si>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</si>
  <si>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</si>
  <si>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</si>
  <si>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</si>
  <si>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</si>
  <si>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</si>
  <si>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</si>
  <si>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</si>
  <si>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</si>
  <si>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</si>
  <si>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</si>
  <si>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</si>
  <si>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</si>
  <si>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</si>
  <si>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</si>
  <si>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</si>
  <si>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</si>
  <si>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</si>
  <si>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</si>
  <si>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</si>
  <si>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</si>
  <si>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</si>
  <si>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</si>
  <si>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</si>
  <si>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</si>
  <si>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</si>
  <si>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</si>
  <si>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</si>
  <si>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</si>
  <si>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</si>
  <si>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</si>
  <si>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</si>
  <si>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</si>
  <si>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</si>
  <si>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</si>
  <si>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</si>
  <si>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</si>
  <si>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</si>
  <si>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</si>
  <si>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</si>
  <si>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</si>
  <si>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</si>
  <si>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</si>
  <si>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</si>
  <si>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</si>
  <si>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</si>
  <si>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</si>
  <si>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</si>
  <si>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</si>
  <si>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</si>
  <si>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</si>
  <si>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</si>
  <si>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</si>
  <si>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</si>
  <si>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</si>
  <si>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</si>
  <si>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</si>
  <si>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</si>
  <si>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</si>
  <si>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</si>
  <si>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</si>
  <si>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</si>
  <si>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</si>
  <si>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</si>
  <si>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</si>
  <si>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</si>
  <si>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</si>
  <si>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</si>
  <si>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</si>
  <si>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</si>
  <si>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</si>
  <si>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</si>
  <si>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</si>
  <si>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</si>
  <si>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</si>
  <si>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</si>
  <si>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</si>
  <si>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</si>
  <si>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</si>
  <si>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</si>
  <si>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</si>
  <si>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</si>
  <si>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</si>
  <si>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</si>
  <si>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</si>
  <si>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</si>
  <si>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</si>
  <si>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</si>
  <si>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</si>
  <si>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</si>
  <si>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</si>
  <si>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</si>
  <si>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</si>
  <si>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</si>
  <si>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</si>
  <si>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</si>
  <si>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</si>
  <si>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</si>
  <si>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</si>
  <si>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</si>
  <si>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</si>
  <si>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</si>
  <si>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</si>
  <si>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</si>
  <si>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</si>
  <si>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</si>
  <si>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</si>
  <si>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</si>
  <si>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</si>
  <si>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</si>
  <si>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</si>
  <si>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</si>
  <si>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</si>
  <si>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</si>
  <si>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</si>
  <si>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</si>
  <si>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</si>
  <si>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</si>
  <si>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</si>
  <si>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</si>
  <si>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</si>
  <si>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</si>
  <si>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</si>
  <si>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</si>
  <si>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</si>
  <si>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</si>
  <si>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</si>
  <si>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</si>
  <si>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</si>
  <si>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</si>
  <si>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</si>
  <si>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</si>
  <si>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</si>
  <si>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</si>
  <si>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</si>
  <si>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</si>
  <si>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</si>
  <si>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</si>
  <si>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</si>
  <si>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</si>
  <si>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</si>
  <si>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</si>
  <si>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</si>
  <si>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</si>
  <si>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</si>
  <si>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</si>
  <si>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</si>
  <si>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</si>
  <si>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</si>
  <si>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</si>
  <si>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</si>
  <si>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</si>
  <si>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</si>
  <si>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</si>
  <si>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</si>
  <si>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</si>
  <si>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</si>
  <si>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</si>
  <si>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</si>
  <si>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</si>
  <si>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</si>
  <si>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</si>
  <si>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</si>
  <si>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</si>
  <si>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</si>
  <si>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</si>
  <si>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</si>
  <si>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</si>
  <si>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</si>
  <si>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</si>
  <si>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</si>
  <si>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</si>
  <si>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</si>
  <si>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</si>
  <si>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</si>
  <si>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</si>
  <si>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</si>
  <si>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</si>
  <si>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</si>
  <si>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</si>
  <si>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</si>
  <si>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</si>
  <si>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</si>
  <si>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</si>
  <si>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</si>
  <si>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</si>
  <si>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</si>
  <si>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</si>
  <si>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</si>
  <si>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</si>
  <si>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</si>
  <si>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</si>
  <si>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</si>
  <si>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</si>
  <si>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</si>
  <si>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</si>
  <si>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</si>
  <si>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</si>
  <si>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</si>
  <si>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</si>
  <si>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</si>
  <si>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</si>
  <si>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</si>
  <si>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</si>
  <si>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</si>
  <si>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</si>
  <si>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</si>
  <si>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</si>
  <si>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</si>
  <si>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</si>
  <si>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</si>
  <si>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</si>
  <si>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</si>
  <si>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</si>
  <si>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</si>
  <si>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</si>
  <si>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</si>
  <si>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</si>
  <si>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</si>
  <si>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</si>
  <si>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</si>
  <si>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</si>
  <si>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</si>
  <si>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</si>
  <si>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</si>
  <si>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</si>
  <si>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</si>
  <si>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</si>
  <si>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</si>
  <si>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</si>
  <si>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</si>
  <si>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</si>
  <si>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</si>
  <si>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</si>
  <si>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</si>
  <si>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</si>
  <si>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</si>
  <si>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</si>
  <si>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</si>
  <si>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</si>
  <si>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</si>
  <si>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</si>
  <si>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</si>
  <si>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</si>
  <si>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</si>
  <si>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</si>
  <si>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</si>
  <si>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</si>
  <si>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</si>
  <si>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</si>
  <si>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</si>
  <si>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</si>
  <si>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</si>
  <si>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</si>
  <si>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</si>
  <si>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</si>
  <si>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</si>
  <si>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</si>
  <si>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</si>
  <si>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</si>
  <si>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</si>
  <si>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</si>
  <si>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</si>
  <si>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</si>
  <si>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</si>
  <si>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</si>
  <si>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</si>
  <si>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</si>
  <si>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</si>
  <si>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</si>
  <si>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</si>
  <si>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</si>
  <si>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</si>
  <si>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</si>
  <si>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</si>
  <si>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</si>
  <si>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</si>
  <si>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</si>
  <si>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</si>
  <si>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</si>
  <si>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</si>
  <si>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</si>
  <si>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</si>
  <si>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</si>
  <si>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</si>
  <si>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</si>
  <si>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</si>
  <si>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</si>
  <si>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</si>
  <si>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</si>
  <si>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</si>
  <si>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</si>
  <si>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</si>
  <si>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</si>
  <si>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</si>
  <si>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</si>
  <si>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</si>
  <si>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</si>
  <si>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</si>
  <si>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</si>
  <si>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</si>
  <si>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</si>
  <si>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</si>
  <si>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</si>
  <si>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</si>
  <si>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</si>
  <si>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</si>
  <si>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</si>
  <si>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</si>
  <si>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</si>
  <si>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</si>
  <si>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</si>
  <si>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</si>
  <si>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</si>
  <si>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</si>
  <si>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</si>
  <si>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</si>
  <si>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</si>
  <si>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</si>
  <si>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</si>
  <si>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</si>
  <si>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</si>
  <si>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</si>
  <si>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</si>
  <si>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</si>
  <si>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</si>
  <si>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</si>
  <si>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</si>
  <si>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</si>
  <si>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</si>
  <si>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</si>
  <si>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</si>
  <si>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</si>
  <si>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</si>
  <si>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</si>
  <si>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</si>
  <si>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</si>
  <si>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</si>
  <si>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</si>
  <si>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</si>
  <si>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</si>
  <si>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</si>
  <si>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</si>
  <si>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</si>
  <si>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</si>
  <si>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</si>
  <si>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</si>
  <si>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</si>
  <si>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</si>
  <si>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</si>
  <si>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</si>
  <si>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</si>
  <si>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</si>
  <si>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</si>
  <si>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</si>
  <si>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</si>
  <si>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</si>
  <si>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</si>
  <si>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</si>
  <si>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</si>
  <si>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</si>
  <si>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</si>
  <si>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</si>
  <si>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</si>
  <si>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</si>
  <si>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</si>
  <si>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</si>
  <si>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</si>
  <si>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</si>
  <si>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</si>
  <si>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</si>
  <si>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</si>
  <si>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</si>
  <si>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</si>
  <si>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</si>
  <si>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</si>
  <si>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</si>
  <si>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</si>
  <si>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</si>
  <si>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</si>
  <si>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</si>
  <si>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</si>
  <si>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</si>
  <si>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</si>
  <si>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</si>
  <si>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</si>
  <si>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</si>
  <si>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</si>
  <si>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</si>
  <si>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</si>
  <si>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</si>
  <si>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</si>
  <si>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</si>
  <si>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</si>
  <si>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</si>
  <si>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</si>
  <si>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</si>
  <si>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</si>
  <si>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</si>
  <si>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</si>
  <si>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</si>
  <si>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</si>
  <si>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</si>
  <si>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</si>
  <si>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</si>
  <si>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</si>
  <si>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</si>
  <si>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</si>
  <si>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</si>
  <si>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</si>
  <si>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</si>
  <si>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</si>
  <si>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</si>
  <si>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</si>
  <si>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</si>
  <si>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</si>
  <si>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</si>
  <si>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</si>
  <si>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</si>
  <si>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</si>
  <si>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</si>
  <si>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</si>
  <si>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</si>
  <si>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</si>
  <si>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</si>
  <si>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</si>
  <si>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</si>
  <si>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</si>
  <si>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</si>
  <si>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</si>
  <si>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</si>
  <si>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</si>
  <si>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</si>
  <si>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</si>
  <si>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</si>
  <si>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</si>
  <si>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</si>
  <si>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</si>
  <si>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</si>
  <si>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</si>
  <si>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</si>
  <si>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</si>
  <si>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</si>
  <si>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</si>
  <si>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</si>
  <si>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</si>
  <si>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</si>
  <si>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</si>
  <si>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</si>
  <si>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</si>
  <si>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</si>
  <si>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</si>
  <si>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</si>
  <si>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</si>
  <si>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</si>
  <si>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</si>
  <si>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</si>
  <si>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</si>
  <si>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</si>
  <si>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</si>
  <si>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</si>
  <si>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</si>
  <si>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</si>
  <si>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</si>
  <si>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</si>
  <si>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</si>
  <si>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</si>
  <si>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</si>
  <si>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</si>
  <si>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</si>
  <si>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</si>
  <si>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</si>
  <si>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</si>
  <si>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</si>
  <si>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</si>
  <si>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</si>
  <si>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</si>
  <si>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</si>
  <si>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</si>
  <si>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</si>
  <si>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</si>
  <si>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</si>
  <si>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</si>
  <si>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</si>
  <si>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</si>
  <si>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</si>
  <si>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</si>
  <si>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</si>
  <si>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</si>
  <si>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</si>
  <si>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</si>
  <si>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</si>
  <si>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</si>
  <si>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</si>
  <si>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</si>
  <si>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</si>
  <si>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</si>
  <si>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</si>
  <si>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</si>
  <si>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</si>
  <si>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</si>
  <si>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</si>
  <si>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</si>
  <si>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</si>
  <si>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</si>
  <si>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</si>
  <si>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</si>
  <si>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</si>
  <si>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</si>
  <si>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</si>
  <si>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</si>
  <si>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</si>
  <si>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</si>
  <si>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</si>
  <si>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</si>
  <si>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</si>
  <si>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</si>
  <si>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</si>
  <si>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</si>
  <si>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</si>
  <si>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</si>
  <si>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</si>
  <si>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</si>
  <si>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</si>
  <si>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</si>
  <si>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</si>
  <si>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</si>
  <si>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</si>
  <si>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</si>
  <si>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</si>
  <si>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</si>
  <si>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</si>
  <si>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</si>
  <si>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</si>
  <si>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</si>
  <si>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</si>
  <si>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</si>
  <si>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</si>
  <si>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</si>
  <si>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</si>
  <si>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</si>
  <si>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</si>
  <si>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</si>
  <si>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</si>
  <si>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</si>
  <si>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</si>
  <si>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</si>
  <si>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</si>
  <si>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</si>
  <si>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</si>
  <si>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</si>
  <si>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</si>
  <si>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</si>
  <si>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</si>
  <si>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</si>
  <si>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</si>
  <si>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</si>
  <si>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</si>
  <si>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</si>
  <si>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</si>
  <si>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</si>
  <si>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</si>
  <si>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</si>
  <si>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</si>
  <si>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</si>
  <si>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</si>
  <si>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</si>
  <si>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</si>
  <si>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</si>
  <si>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</si>
  <si>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</si>
  <si>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</si>
  <si>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</si>
  <si>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</si>
  <si>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</si>
  <si>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</si>
  <si>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</si>
  <si>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</si>
  <si>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</si>
  <si>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</si>
  <si>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</si>
  <si>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</si>
  <si>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</si>
  <si>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</si>
  <si>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</si>
  <si>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</si>
  <si>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</si>
  <si>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</si>
  <si>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</si>
  <si>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</si>
  <si>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</si>
  <si>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</si>
  <si>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</si>
  <si>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</si>
  <si>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</si>
  <si>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</si>
  <si>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</si>
  <si>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</si>
  <si>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</si>
  <si>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</si>
  <si>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</si>
  <si>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</si>
  <si>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</si>
  <si>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</si>
  <si>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</si>
  <si>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</si>
  <si>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</si>
  <si>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</si>
  <si>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</si>
  <si>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</si>
  <si>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</si>
  <si>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</si>
  <si>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</si>
  <si>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</si>
  <si>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</si>
  <si>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</si>
  <si>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</si>
  <si>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</si>
  <si>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</si>
  <si>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</si>
  <si>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</si>
  <si>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</si>
  <si>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</si>
  <si>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</si>
  <si>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</si>
  <si>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</si>
  <si>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</si>
  <si>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</si>
  <si>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</si>
  <si>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</si>
  <si>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</si>
  <si>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</si>
  <si>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</si>
  <si>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</si>
  <si>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</si>
  <si>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</si>
  <si>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</si>
  <si>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</si>
  <si>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</si>
  <si>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</si>
  <si>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</si>
  <si>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</si>
  <si>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</si>
  <si>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</si>
  <si>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</si>
  <si>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</si>
  <si>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</si>
  <si>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</si>
  <si>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</si>
  <si>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</si>
  <si>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</si>
  <si>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</si>
  <si>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</si>
  <si>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</si>
  <si>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</si>
  <si>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</si>
  <si>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</si>
  <si>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</si>
  <si>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</si>
  <si>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</si>
  <si>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</si>
  <si>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</si>
  <si>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</si>
  <si>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</si>
  <si>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</si>
  <si>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</si>
  <si>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</si>
  <si>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</si>
  <si>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</si>
  <si>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</si>
  <si>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</si>
  <si>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</si>
  <si>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</si>
  <si>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</si>
  <si>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</si>
  <si>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</si>
  <si>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</si>
  <si>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</si>
  <si>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</si>
  <si>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</si>
  <si>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</si>
  <si>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</si>
  <si>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</si>
  <si>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</si>
  <si>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</si>
  <si>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</si>
  <si>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</si>
  <si>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</si>
  <si>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</si>
  <si>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</si>
  <si>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</si>
  <si>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</si>
  <si>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</si>
  <si>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</si>
  <si>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</si>
  <si>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</si>
  <si>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</si>
  <si>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</si>
  <si>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</si>
  <si>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</si>
  <si>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</si>
  <si>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</si>
  <si>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</si>
  <si>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</si>
  <si>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</si>
  <si>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</si>
  <si>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</si>
  <si>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</si>
  <si>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</si>
  <si>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</si>
  <si>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</si>
  <si>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</si>
  <si>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</si>
  <si>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</si>
  <si>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</si>
  <si>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</si>
  <si>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</si>
  <si>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</si>
  <si>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</si>
  <si>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</si>
  <si>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</si>
  <si>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</si>
  <si>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</si>
  <si>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</si>
  <si>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</si>
  <si>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</si>
  <si>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</si>
  <si>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</si>
  <si>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</si>
  <si>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</si>
  <si>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</si>
  <si>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</si>
  <si>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</si>
  <si>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</si>
  <si>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</si>
  <si>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</si>
  <si>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</si>
  <si>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</si>
  <si>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</si>
  <si>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</si>
  <si>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</si>
  <si>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</si>
  <si>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</si>
  <si>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</si>
  <si>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</si>
  <si>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</si>
  <si>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</si>
  <si>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</si>
  <si>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</si>
  <si>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</si>
  <si>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</si>
  <si>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</si>
  <si>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</si>
  <si>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</si>
  <si>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</si>
  <si>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</si>
  <si>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</si>
  <si>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</si>
  <si>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</si>
  <si>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</si>
  <si>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</si>
  <si>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</si>
  <si>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</si>
  <si>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</si>
  <si>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</si>
  <si>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</si>
  <si>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</si>
  <si>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</si>
  <si>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</si>
  <si>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</si>
  <si>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</si>
  <si>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</si>
  <si>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</si>
  <si>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</si>
  <si>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</si>
  <si>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</si>
  <si>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</si>
  <si>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</si>
  <si>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</si>
  <si>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</si>
  <si>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</si>
  <si>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</si>
  <si>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</si>
  <si>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</si>
  <si>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</si>
  <si>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</si>
  <si>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</si>
  <si>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</si>
  <si>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</si>
  <si>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</si>
  <si>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</si>
  <si>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</si>
  <si>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</si>
  <si>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</si>
  <si>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</si>
  <si>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</si>
  <si>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</si>
  <si>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</si>
  <si>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</si>
  <si>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</si>
  <si>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</si>
  <si>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</si>
  <si>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</si>
  <si>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</si>
  <si>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</si>
  <si>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</si>
  <si>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</si>
  <si>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</si>
  <si>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</si>
  <si>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</si>
  <si>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</si>
  <si>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</si>
  <si>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</si>
  <si>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</si>
  <si>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</si>
  <si>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</si>
  <si>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</si>
  <si>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</si>
  <si>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</si>
  <si>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</si>
  <si>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</si>
  <si>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</si>
  <si>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</si>
  <si>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</si>
  <si>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</si>
  <si>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</si>
  <si>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</si>
  <si>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</si>
  <si>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</si>
  <si>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</si>
  <si>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</si>
  <si>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</si>
  <si>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</si>
  <si>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</si>
  <si>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</si>
  <si>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</si>
  <si>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</si>
  <si>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</si>
  <si>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</si>
  <si>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</si>
  <si>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</si>
  <si>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</si>
  <si>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</si>
  <si>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</si>
  <si>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</si>
  <si>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</si>
  <si>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</si>
  <si>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</si>
  <si>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</si>
  <si>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</si>
  <si>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</si>
  <si>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</si>
  <si>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</si>
  <si>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</si>
  <si>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</si>
  <si>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</si>
  <si>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</si>
  <si>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</si>
  <si>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</si>
  <si>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</si>
  <si>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</si>
  <si>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</si>
  <si>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</si>
  <si>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</si>
  <si>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</si>
  <si>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</si>
  <si>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</si>
  <si>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</si>
  <si>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</si>
  <si>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</si>
  <si>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</si>
  <si>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</si>
  <si>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</si>
  <si>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</si>
  <si>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</si>
  <si>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</si>
  <si>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</si>
  <si>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</si>
  <si>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</si>
  <si>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</si>
  <si>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</si>
  <si>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</si>
  <si>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</si>
  <si>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</si>
  <si>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</si>
  <si>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</si>
  <si>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</si>
  <si>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</si>
  <si>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</si>
  <si>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</si>
  <si>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</si>
  <si>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</si>
  <si>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</si>
  <si>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</si>
  <si>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</si>
  <si>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</si>
  <si>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</si>
  <si>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</si>
  <si>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</si>
  <si>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</si>
  <si>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</si>
  <si>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</si>
  <si>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</si>
  <si>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</si>
  <si>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</si>
  <si>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</si>
  <si>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</si>
  <si>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</si>
  <si>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</si>
  <si>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</si>
  <si>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</si>
  <si>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</si>
  <si>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</si>
  <si>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</si>
  <si>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</si>
  <si>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</si>
  <si>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</si>
  <si>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</si>
  <si>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</si>
  <si>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</si>
  <si>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</si>
  <si>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</si>
  <si>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</si>
  <si>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</si>
  <si>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</si>
  <si>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</si>
  <si>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</si>
  <si>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</si>
  <si>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</si>
  <si>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</si>
  <si>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</si>
  <si>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</si>
  <si>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</si>
  <si>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</si>
  <si>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</si>
  <si>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</si>
  <si>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</si>
  <si>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</si>
  <si>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</si>
  <si>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</si>
  <si>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</si>
  <si>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</si>
  <si>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</si>
  <si>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</si>
  <si>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</si>
  <si>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</si>
  <si>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</si>
  <si>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</si>
  <si>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</si>
  <si>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</si>
  <si>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</si>
  <si>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</si>
  <si>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</si>
  <si>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</si>
  <si>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</si>
  <si>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</si>
  <si>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</si>
  <si>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</si>
  <si>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</si>
  <si>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</si>
  <si>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</si>
  <si>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</si>
  <si>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</si>
  <si>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</si>
  <si>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</si>
  <si>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</si>
  <si>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</si>
  <si>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</si>
  <si>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</si>
  <si>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</si>
  <si>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</si>
  <si>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</si>
  <si>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</si>
  <si>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</si>
  <si>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</si>
  <si>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</si>
  <si>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</si>
  <si>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</si>
  <si>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</si>
  <si>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</si>
  <si>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</si>
  <si>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</si>
  <si>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</si>
  <si>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</si>
  <si>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</si>
  <si>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</si>
  <si>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</si>
  <si>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</si>
  <si>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</si>
  <si>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</si>
  <si>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</si>
  <si>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</si>
  <si>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</si>
  <si>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</si>
  <si>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</si>
  <si>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</si>
  <si>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</si>
  <si>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</si>
  <si>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</si>
  <si>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</si>
  <si>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</si>
  <si>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</si>
  <si>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</si>
  <si>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</si>
  <si>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</si>
  <si>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</si>
  <si>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</si>
  <si>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</si>
  <si>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</si>
  <si>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</si>
  <si>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</si>
  <si>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</si>
  <si>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</si>
  <si>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</si>
  <si>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</si>
  <si>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</si>
  <si>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</si>
  <si>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</si>
  <si>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</si>
  <si>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</si>
  <si>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</si>
  <si>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</si>
  <si>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</si>
  <si>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</si>
  <si>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</si>
  <si>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</si>
  <si>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</si>
  <si>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</si>
  <si>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</si>
  <si>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</si>
  <si>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</si>
  <si>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</si>
  <si>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</si>
  <si>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</si>
  <si>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</si>
  <si>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</si>
  <si>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</si>
  <si>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</si>
  <si>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</si>
  <si>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</si>
  <si>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</si>
  <si>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</si>
  <si>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</si>
  <si>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</si>
  <si>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</si>
  <si>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</si>
  <si>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</si>
  <si>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</si>
  <si>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</si>
  <si>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</si>
  <si>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</si>
  <si>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</si>
  <si>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</si>
  <si>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</si>
  <si>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</si>
  <si>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</si>
  <si>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</si>
  <si>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</si>
  <si>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</si>
  <si>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</si>
  <si>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</si>
  <si>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</si>
  <si>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</si>
  <si>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</si>
  <si>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</si>
  <si>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</si>
  <si>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</si>
  <si>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</si>
  <si>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</si>
  <si>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</si>
  <si>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</si>
  <si>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</si>
  <si>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</si>
  <si>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</si>
  <si>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</si>
  <si>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</si>
  <si>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</si>
  <si>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</si>
  <si>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</si>
  <si>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</si>
  <si>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</si>
  <si>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</si>
  <si>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</si>
  <si>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</si>
  <si>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</si>
  <si>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</si>
  <si>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</si>
  <si>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</si>
  <si>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</si>
  <si>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</si>
  <si>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</si>
  <si>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</si>
  <si>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</si>
  <si>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</si>
  <si>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</si>
  <si>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</si>
  <si>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</si>
  <si>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</si>
  <si>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</si>
  <si>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</si>
  <si>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</si>
  <si>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</si>
  <si>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</si>
  <si>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</si>
  <si>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</si>
  <si>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</si>
  <si>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</si>
  <si>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</si>
  <si>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</si>
  <si>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</si>
  <si>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</si>
  <si>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</si>
  <si>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</si>
  <si>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</si>
  <si>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</si>
  <si>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</si>
  <si>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</si>
  <si>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</si>
  <si>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</si>
  <si>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</si>
  <si>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</si>
  <si>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</si>
  <si>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</si>
  <si>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</si>
  <si>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</si>
  <si>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</si>
  <si>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</si>
  <si>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</si>
  <si>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</si>
  <si>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</si>
  <si>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</si>
  <si>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</si>
  <si>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</si>
  <si>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</si>
  <si>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</si>
  <si>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</si>
  <si>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</si>
  <si>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</si>
  <si>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</si>
  <si>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</si>
  <si>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</si>
  <si>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</si>
  <si>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</si>
  <si>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</si>
  <si>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</si>
  <si>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</si>
  <si>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</si>
  <si>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</si>
  <si>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</si>
  <si>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</si>
  <si>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</si>
  <si>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</si>
  <si>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</si>
  <si>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</si>
  <si>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</si>
  <si>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</si>
  <si>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</si>
  <si>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</si>
  <si>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</si>
  <si>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</si>
  <si>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</si>
  <si>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</si>
  <si>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</si>
  <si>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</si>
  <si>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</si>
  <si>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</si>
  <si>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</si>
  <si>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</si>
  <si>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</si>
  <si>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</si>
  <si>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</si>
  <si>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</si>
  <si>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</si>
  <si>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</si>
  <si>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</si>
  <si>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</si>
  <si>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</si>
  <si>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</si>
  <si>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</si>
  <si>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</si>
  <si>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</si>
  <si>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</si>
  <si>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</si>
  <si>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</si>
  <si>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</si>
  <si>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</si>
  <si>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</si>
  <si>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</si>
  <si>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</si>
  <si>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</si>
  <si>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</si>
  <si>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</si>
  <si>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</si>
  <si>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</si>
  <si>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</si>
  <si>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</si>
  <si>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</si>
  <si>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</si>
  <si>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</si>
  <si>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</si>
  <si>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</si>
  <si>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</si>
  <si>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</si>
  <si>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</si>
  <si>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</si>
  <si>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</si>
  <si>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</si>
  <si>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</si>
  <si>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</si>
  <si>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</si>
  <si>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</si>
  <si>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</si>
  <si>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</si>
  <si>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</si>
  <si>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</si>
  <si>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</si>
  <si>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</si>
  <si>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</si>
  <si>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</si>
  <si>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</si>
  <si>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</si>
  <si>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</si>
  <si>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</si>
  <si>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</si>
  <si>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</si>
  <si>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</si>
  <si>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</si>
  <si>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</si>
  <si>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</si>
  <si>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</si>
  <si>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</si>
  <si>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</si>
  <si>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</si>
  <si>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</si>
  <si>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</si>
  <si>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</si>
  <si>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</si>
  <si>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</si>
  <si>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</si>
  <si>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</si>
  <si>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</si>
  <si>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</si>
  <si>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</si>
  <si>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</si>
  <si>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</si>
  <si>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</si>
  <si>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</si>
  <si>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</si>
  <si>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</si>
  <si>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</si>
  <si>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</si>
  <si>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</si>
  <si>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</si>
  <si>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</si>
  <si>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</si>
  <si>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</si>
  <si>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</si>
  <si>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</si>
  <si>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</si>
  <si>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</si>
  <si>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</si>
  <si>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</si>
  <si>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</si>
  <si>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</si>
  <si>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</si>
  <si>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</si>
  <si>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</si>
  <si>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</si>
  <si>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</si>
  <si>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</si>
  <si>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</si>
  <si>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</si>
  <si>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</si>
  <si>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</si>
  <si>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</si>
  <si>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</si>
  <si>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</si>
  <si>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</si>
  <si>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</si>
  <si>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</si>
  <si>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</si>
  <si>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</si>
  <si>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</si>
  <si>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</si>
  <si>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</si>
  <si>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</si>
  <si>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</si>
  <si>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</si>
  <si>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</si>
  <si>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</si>
  <si>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</si>
  <si>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</si>
  <si>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</si>
  <si>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</si>
  <si>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</si>
  <si>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</si>
  <si>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</si>
  <si>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</si>
  <si>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</si>
  <si>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</si>
  <si>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</si>
  <si>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</si>
  <si>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</si>
  <si>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</si>
  <si>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</si>
  <si>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</si>
  <si>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</si>
  <si>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</si>
  <si>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</si>
  <si>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</si>
  <si>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</si>
  <si>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</si>
  <si>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</si>
  <si>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</si>
  <si>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</si>
  <si>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</si>
  <si>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</si>
  <si>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</si>
  <si>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</si>
  <si>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</si>
  <si>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</si>
  <si>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</si>
  <si>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</si>
  <si>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</si>
  <si>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</si>
  <si>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</si>
  <si>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</si>
  <si>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</si>
  <si>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</si>
  <si>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</si>
  <si>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</si>
  <si>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</si>
  <si>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</si>
  <si>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</si>
  <si>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</si>
  <si>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</si>
  <si>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</si>
  <si>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</si>
  <si>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</si>
  <si>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</si>
  <si>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</si>
  <si>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</si>
  <si>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</si>
  <si>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</si>
  <si>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</si>
  <si>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</si>
  <si>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</si>
  <si>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</si>
  <si>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</si>
  <si>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</si>
  <si>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</si>
  <si>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</si>
  <si>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</si>
  <si>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</si>
  <si>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</si>
  <si>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</si>
  <si>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</si>
  <si>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</si>
  <si>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</si>
  <si>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</si>
  <si>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</si>
  <si>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</si>
  <si>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</si>
  <si>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</si>
  <si>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</si>
  <si>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</si>
  <si>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</si>
  <si>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</si>
  <si>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</si>
  <si>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</si>
  <si>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</si>
  <si>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</si>
  <si>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</si>
  <si>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</si>
  <si>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</si>
  <si>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</si>
  <si>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</si>
  <si>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</si>
  <si>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</si>
  <si>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</si>
  <si>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</si>
  <si>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</si>
  <si>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</si>
  <si>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</si>
  <si>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</si>
  <si>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</si>
  <si>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</si>
  <si>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</si>
  <si>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</si>
  <si>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</si>
  <si>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</si>
  <si>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</si>
  <si>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</si>
  <si>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</si>
  <si>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</si>
  <si>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</si>
  <si>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</si>
  <si>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</si>
  <si>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</si>
  <si>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</si>
  <si>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</si>
  <si>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</si>
  <si>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</si>
  <si>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</si>
  <si>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</si>
  <si>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</si>
  <si>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</si>
  <si>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</si>
  <si>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</si>
  <si>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</si>
  <si>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</si>
  <si>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</si>
  <si>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</si>
  <si>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</si>
  <si>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</si>
  <si>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</si>
  <si>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</si>
  <si>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</si>
  <si>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</si>
  <si>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</si>
  <si>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</si>
  <si>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</si>
  <si>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</si>
  <si>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</si>
  <si>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</si>
  <si>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</si>
  <si>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</si>
  <si>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</si>
  <si>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</si>
  <si>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</si>
  <si>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</si>
  <si>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</si>
  <si>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</si>
  <si>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</si>
  <si>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</si>
  <si>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</si>
  <si>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</si>
  <si>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</si>
  <si>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</si>
  <si>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</si>
  <si>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</si>
  <si>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</si>
  <si>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</si>
  <si>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</si>
  <si>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</si>
  <si>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</si>
  <si>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</si>
  <si>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</si>
  <si>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</si>
  <si>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</si>
  <si>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</si>
  <si>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</si>
  <si>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</si>
  <si>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</si>
  <si>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</si>
  <si>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</si>
  <si>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</si>
  <si>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</si>
  <si>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</si>
  <si>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</si>
  <si>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</si>
  <si>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</si>
  <si>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</si>
  <si>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</si>
  <si>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</si>
  <si>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</si>
  <si>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</si>
  <si>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</si>
  <si>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</si>
  <si>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</si>
  <si>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</si>
  <si>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</si>
  <si>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</si>
  <si>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</si>
  <si>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</si>
  <si>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</si>
  <si>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</si>
  <si>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</si>
  <si>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</si>
  <si>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</si>
  <si>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</si>
  <si>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</si>
  <si>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</si>
  <si>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</si>
  <si>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</si>
  <si>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</si>
  <si>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</si>
  <si>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</si>
  <si>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</si>
  <si>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</si>
  <si>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</si>
  <si>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</si>
  <si>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</si>
  <si>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</si>
  <si>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</si>
  <si>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</si>
  <si>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</si>
  <si>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</si>
  <si>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</si>
  <si>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</si>
  <si>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</si>
  <si>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</si>
  <si>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</si>
  <si>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</si>
  <si>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</si>
  <si>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</si>
  <si>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</si>
  <si>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</si>
  <si>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</si>
  <si>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</si>
  <si>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</si>
  <si>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</si>
  <si>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</si>
  <si>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</si>
  <si>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</si>
  <si>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</si>
  <si>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</si>
  <si>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</si>
  <si>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</si>
  <si>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</si>
  <si>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</si>
  <si>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</si>
  <si>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</si>
  <si>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</si>
  <si>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</si>
  <si>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</si>
  <si>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</si>
  <si>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</si>
  <si>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</si>
  <si>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</si>
  <si>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</si>
  <si>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</si>
  <si>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</si>
  <si>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</si>
  <si>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</si>
  <si>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</si>
  <si>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</si>
  <si>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</si>
  <si>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</si>
  <si>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</si>
  <si>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</si>
  <si>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</si>
  <si>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</si>
  <si>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</si>
  <si>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</si>
  <si>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</si>
  <si>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</si>
  <si>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</si>
  <si>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</si>
  <si>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</si>
  <si>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</si>
  <si>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</si>
  <si>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</si>
  <si>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</si>
  <si>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</si>
  <si>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</si>
  <si>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</si>
  <si>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</si>
  <si>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</si>
  <si>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</si>
  <si>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</si>
  <si>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</si>
  <si>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</si>
  <si>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</si>
  <si>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</si>
  <si>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</si>
  <si>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</si>
  <si>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</si>
  <si>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</si>
  <si>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</si>
  <si>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</si>
  <si>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</si>
  <si>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</si>
  <si>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</si>
  <si>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</si>
  <si>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</si>
  <si>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</si>
  <si>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</si>
  <si>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</si>
  <si>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</si>
  <si>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</si>
  <si>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</si>
  <si>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</si>
  <si>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</si>
  <si>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</si>
  <si>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</si>
  <si>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</si>
  <si>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</si>
  <si>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</si>
  <si>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</si>
  <si>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</si>
  <si>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</si>
  <si>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</si>
  <si>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</si>
  <si>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</si>
  <si>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</si>
  <si>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</si>
  <si>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</si>
  <si>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</si>
  <si>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</si>
  <si>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</si>
  <si>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</si>
  <si>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</si>
  <si>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</si>
  <si>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</si>
  <si>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</si>
  <si>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</si>
  <si>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</si>
  <si>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</si>
  <si>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</si>
  <si>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</si>
  <si>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</si>
  <si>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</si>
  <si>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</si>
  <si>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</si>
  <si>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</si>
  <si>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</si>
  <si>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</si>
  <si>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</si>
  <si>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</si>
  <si>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</si>
  <si>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</si>
  <si>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</si>
  <si>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</si>
  <si>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</si>
  <si>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</si>
  <si>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</si>
  <si>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</si>
  <si>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</si>
  <si>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</si>
  <si>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</si>
  <si>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</si>
  <si>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</si>
  <si>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</si>
  <si>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</si>
  <si>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</si>
  <si>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</si>
  <si>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</si>
  <si>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</si>
  <si>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</si>
  <si>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</si>
  <si>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</si>
  <si>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</si>
  <si>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</si>
  <si>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</si>
  <si>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</si>
  <si>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</si>
  <si>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</si>
  <si>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</si>
  <si>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</si>
  <si>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</si>
  <si>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</si>
  <si>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</si>
  <si>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</si>
  <si>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</si>
  <si>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</si>
  <si>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</si>
  <si>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</si>
  <si>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</si>
  <si>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</si>
  <si>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</si>
  <si>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</si>
  <si>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</si>
  <si>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</si>
  <si>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</si>
  <si>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</si>
  <si>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</si>
  <si>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</si>
  <si>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</si>
  <si>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</si>
  <si>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</si>
  <si>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</si>
  <si>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</si>
  <si>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</si>
  <si>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</si>
  <si>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</si>
  <si>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</si>
  <si>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</si>
  <si>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</si>
  <si>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</si>
  <si>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</si>
  <si>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</si>
  <si>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</si>
  <si>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</si>
  <si>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</si>
  <si>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</si>
  <si>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</si>
  <si>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</si>
  <si>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</si>
  <si>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</si>
  <si>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</si>
  <si>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</si>
  <si>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</si>
  <si>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</si>
  <si>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</si>
  <si>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</si>
  <si>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</si>
  <si>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</si>
  <si>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</si>
  <si>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</si>
  <si>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</si>
  <si>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</si>
  <si>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</si>
  <si>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</si>
  <si>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</si>
  <si>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</si>
  <si>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</si>
  <si>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</si>
  <si>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</si>
  <si>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</si>
  <si>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</si>
  <si>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</si>
  <si>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</si>
  <si>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</si>
  <si>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</si>
  <si>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</si>
  <si>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</si>
  <si>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</si>
  <si>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</si>
  <si>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</si>
  <si>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</si>
  <si>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</si>
  <si>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</si>
  <si>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</si>
  <si>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</si>
  <si>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</si>
  <si>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</si>
  <si>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</si>
  <si>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</si>
  <si>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</si>
  <si>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</si>
  <si>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</si>
  <si>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</si>
  <si>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</si>
  <si>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</si>
  <si>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</si>
  <si>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</si>
  <si>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</si>
  <si>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</si>
  <si>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</si>
  <si>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</si>
  <si>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</si>
  <si>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</si>
  <si>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</si>
  <si>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</si>
  <si>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</si>
  <si>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</si>
  <si>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</si>
  <si>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</si>
  <si>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</si>
  <si>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</si>
  <si>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</si>
  <si>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</si>
  <si>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</si>
  <si>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</si>
  <si>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</si>
  <si>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</si>
  <si>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</si>
  <si>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</si>
  <si>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</si>
  <si>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</si>
  <si>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</si>
  <si>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</si>
  <si>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</si>
  <si>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</si>
  <si>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</si>
  <si>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</si>
  <si>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</si>
  <si>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</si>
  <si>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</si>
  <si>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</si>
  <si>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</si>
  <si>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</si>
  <si>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</si>
  <si>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</si>
  <si>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</si>
  <si>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</si>
  <si>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</si>
  <si>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</si>
  <si>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</si>
  <si>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</si>
  <si>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</si>
  <si>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</si>
  <si>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</si>
  <si>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</si>
  <si>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</si>
  <si>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</si>
  <si>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</si>
  <si>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</si>
  <si>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</si>
  <si>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</si>
  <si>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</si>
  <si>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</si>
  <si>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</si>
  <si>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</si>
  <si>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</si>
  <si>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</si>
  <si>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</si>
  <si>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</si>
  <si>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</si>
  <si>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</si>
  <si>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</si>
  <si>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</si>
  <si>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</si>
  <si>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</si>
  <si>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</si>
  <si>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</si>
  <si>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</si>
  <si>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</si>
  <si>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</si>
  <si>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</si>
  <si>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</si>
  <si>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</si>
  <si>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</si>
  <si>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</si>
  <si>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</si>
  <si>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</si>
  <si>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</si>
  <si>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</si>
  <si>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</si>
  <si>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</si>
  <si>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</si>
  <si>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</si>
  <si>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</si>
  <si>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</si>
  <si>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</si>
  <si>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</si>
  <si>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</si>
  <si>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</si>
  <si>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</si>
  <si>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</si>
  <si>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</si>
  <si>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</si>
  <si>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</si>
  <si>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</si>
  <si>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</si>
  <si>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</si>
  <si>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</si>
  <si>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</si>
  <si>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</si>
  <si>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</si>
  <si>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</si>
  <si>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</si>
  <si>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</si>
  <si>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</si>
  <si>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</si>
  <si>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</si>
  <si>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</si>
  <si>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</si>
  <si>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</si>
  <si>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</si>
  <si>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</si>
  <si>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</si>
  <si>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</si>
  <si>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</si>
  <si>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</si>
  <si>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</si>
  <si>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</si>
  <si>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</si>
  <si>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</si>
  <si>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</si>
  <si>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</si>
  <si>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</si>
  <si>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</si>
  <si>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</si>
  <si>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</si>
  <si>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</si>
  <si>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</si>
  <si>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</si>
  <si>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</si>
  <si>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</si>
  <si>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</si>
  <si>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</si>
  <si>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</si>
  <si>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</si>
  <si>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</si>
  <si>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</si>
  <si>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</si>
  <si>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</si>
  <si>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</si>
  <si>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</si>
  <si>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</si>
  <si>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</si>
  <si>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</si>
  <si>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</si>
  <si>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</si>
  <si>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</si>
  <si>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</si>
  <si>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</si>
  <si>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</si>
  <si>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</si>
  <si>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</si>
  <si>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</si>
  <si>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</si>
  <si>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</si>
  <si>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</si>
  <si>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</si>
  <si>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</si>
  <si>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</si>
  <si>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</si>
  <si>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</si>
  <si>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</si>
  <si>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</si>
  <si>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</si>
  <si>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</si>
  <si>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</si>
  <si>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</si>
  <si>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</si>
  <si>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</si>
  <si>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</si>
  <si>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</si>
  <si>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</si>
  <si>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</si>
  <si>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</si>
  <si>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</si>
  <si>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</si>
  <si>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</si>
  <si>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</si>
  <si>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</si>
  <si>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</si>
  <si>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</si>
  <si>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</si>
  <si>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</si>
  <si>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</si>
  <si>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</si>
  <si>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</si>
  <si>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</si>
  <si>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</si>
  <si>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</si>
  <si>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</si>
  <si>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</si>
  <si>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</si>
  <si>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</si>
  <si>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</si>
  <si>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</si>
  <si>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</si>
  <si>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</si>
  <si>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</si>
  <si>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</si>
  <si>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</si>
  <si>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</si>
  <si>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</si>
  <si>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</si>
  <si>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</si>
  <si>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</si>
  <si>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</si>
  <si>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</si>
  <si>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</si>
  <si>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</si>
  <si>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</si>
  <si>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</si>
  <si>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</si>
  <si>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</si>
  <si>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</si>
  <si>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</si>
  <si>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</si>
  <si>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</si>
  <si>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</si>
  <si>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</si>
  <si>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</si>
  <si>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</si>
  <si>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</si>
  <si>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</si>
  <si>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</si>
  <si>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</si>
  <si>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</si>
  <si>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</si>
  <si>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</si>
  <si>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</si>
  <si>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</si>
  <si>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</si>
  <si>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</si>
  <si>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</si>
  <si>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</si>
  <si>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</si>
  <si>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</si>
  <si>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</si>
  <si>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</si>
  <si>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</si>
  <si>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</si>
  <si>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</si>
  <si>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</si>
  <si>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</si>
  <si>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</si>
  <si>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</si>
  <si>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</si>
  <si>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</si>
  <si>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</si>
  <si>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</si>
  <si>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</si>
  <si>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</si>
  <si>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</si>
  <si>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</si>
  <si>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</si>
  <si>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</si>
  <si>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</si>
  <si>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</si>
  <si>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</si>
  <si>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</si>
  <si>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</si>
  <si>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</si>
  <si>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</si>
  <si>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</si>
  <si>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</si>
  <si>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</si>
  <si>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</si>
  <si>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</si>
  <si>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</si>
  <si>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</si>
  <si>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</si>
  <si>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</si>
  <si>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</si>
  <si>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</si>
  <si>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</si>
  <si>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</si>
  <si>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</si>
  <si>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</si>
  <si>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</si>
  <si>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</si>
  <si>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</si>
  <si>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</si>
  <si>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</si>
  <si>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</si>
  <si>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</si>
  <si>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</si>
  <si>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</si>
  <si>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</si>
  <si>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</si>
  <si>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</si>
  <si>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</si>
  <si>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</si>
  <si>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</si>
  <si>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</si>
  <si>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</si>
  <si>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</si>
  <si>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</si>
  <si>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</si>
  <si>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</si>
  <si>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</si>
  <si>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</si>
  <si>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</si>
  <si>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</si>
  <si>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</si>
  <si>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</si>
  <si>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</si>
  <si>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</si>
  <si>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</si>
  <si>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</si>
  <si>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</si>
  <si>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</si>
  <si>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</si>
  <si>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</si>
  <si>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</si>
  <si>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</si>
  <si>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</si>
  <si>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</si>
  <si>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</si>
  <si>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</si>
  <si>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</si>
  <si>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</si>
  <si>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</si>
  <si>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</si>
  <si>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</si>
  <si>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</si>
  <si>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</si>
  <si>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</si>
  <si>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</si>
  <si>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</si>
  <si>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</si>
  <si>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</si>
  <si>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</si>
  <si>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</si>
  <si>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</si>
  <si>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</si>
  <si>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</si>
  <si>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</si>
  <si>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</si>
  <si>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</si>
  <si>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</si>
  <si>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</si>
  <si>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</si>
  <si>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</si>
  <si>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</si>
  <si>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</si>
  <si>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</si>
  <si>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</si>
  <si>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</si>
  <si>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</si>
  <si>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</si>
  <si>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</si>
  <si>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</si>
  <si>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</si>
  <si>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</si>
  <si>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</si>
  <si>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</si>
  <si>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</si>
  <si>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</si>
  <si>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</si>
  <si>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</si>
  <si>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</si>
  <si>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</si>
  <si>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</si>
  <si>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</si>
  <si>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</si>
  <si>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</si>
  <si>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</si>
  <si>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</si>
  <si>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</si>
  <si>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</si>
  <si>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</si>
  <si>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</si>
  <si>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</si>
  <si>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</si>
  <si>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</si>
  <si>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</si>
  <si>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</si>
  <si>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</si>
  <si>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</si>
  <si>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</si>
  <si>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</si>
  <si>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</si>
  <si>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</si>
  <si>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</si>
  <si>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</si>
  <si>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</si>
  <si>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</si>
  <si>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</si>
  <si>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</si>
  <si>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</si>
  <si>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</si>
  <si>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</si>
  <si>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</si>
  <si>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</si>
  <si>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</si>
  <si>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</si>
  <si>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</si>
  <si>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</si>
  <si>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</si>
  <si>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</si>
  <si>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</si>
  <si>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</si>
  <si>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</si>
  <si>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</si>
  <si>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</si>
  <si>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</si>
  <si>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</si>
  <si>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</si>
  <si>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</si>
  <si>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</si>
  <si>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</si>
  <si>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</si>
  <si>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</si>
  <si>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</si>
  <si>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</si>
  <si>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</si>
  <si>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</si>
  <si>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</si>
  <si>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</si>
  <si>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</si>
  <si>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</si>
  <si>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</si>
  <si>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</si>
  <si>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</si>
  <si>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</si>
  <si>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</si>
  <si>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</si>
  <si>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</si>
  <si>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</si>
  <si>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</si>
  <si>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</si>
  <si>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</si>
  <si>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</si>
  <si>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</si>
  <si>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</si>
  <si>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</si>
  <si>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</si>
  <si>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</si>
  <si>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</si>
  <si>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</si>
  <si>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</si>
  <si>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</si>
  <si>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</si>
  <si>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</si>
  <si>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</si>
  <si>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</si>
  <si>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</si>
  <si>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</si>
  <si>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</si>
  <si>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</si>
  <si>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</si>
  <si>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</si>
  <si>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</si>
  <si>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</si>
  <si>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</si>
  <si>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</si>
  <si>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</si>
  <si>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</si>
  <si>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</si>
  <si>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</si>
  <si>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</si>
  <si>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</si>
  <si>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</si>
  <si>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</si>
  <si>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</si>
  <si>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</si>
  <si>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</si>
  <si>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</si>
  <si>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</si>
  <si>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</si>
  <si>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</si>
  <si>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</si>
  <si>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</si>
  <si>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</si>
  <si>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</si>
  <si>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</si>
  <si>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</si>
  <si>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</si>
  <si>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</si>
  <si>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</si>
  <si>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</si>
  <si>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</si>
  <si>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</si>
  <si>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</si>
  <si>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</si>
  <si>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</si>
  <si>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</si>
  <si>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</si>
  <si>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</si>
  <si>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</si>
  <si>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</si>
  <si>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</si>
  <si>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</si>
  <si>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</si>
  <si>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</si>
  <si>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</si>
  <si>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</si>
  <si>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</si>
  <si>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</si>
  <si>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</si>
  <si>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</si>
  <si>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</si>
  <si>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</si>
  <si>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</si>
  <si>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</si>
  <si>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</si>
  <si>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</si>
  <si>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</si>
  <si>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</si>
  <si>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</si>
  <si>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</si>
  <si>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</si>
  <si>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</si>
  <si>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</si>
  <si>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</si>
  <si>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</si>
  <si>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</si>
  <si>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</si>
  <si>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</si>
  <si>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</si>
  <si>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</si>
  <si>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</si>
  <si>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</si>
  <si>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</si>
  <si>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</si>
  <si>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</si>
  <si>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</si>
  <si>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</si>
  <si>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</si>
  <si>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</si>
  <si>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</si>
  <si>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</si>
  <si>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</si>
  <si>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</si>
  <si>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</si>
  <si>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</si>
  <si>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</si>
  <si>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</si>
  <si>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</si>
  <si>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</si>
  <si>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</si>
  <si>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</si>
  <si>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</si>
  <si>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</si>
  <si>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</si>
  <si>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</si>
  <si>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</si>
  <si>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</si>
  <si>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</si>
  <si>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</si>
  <si>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</si>
  <si>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</si>
  <si>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</si>
  <si>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</si>
  <si>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</si>
  <si>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</si>
  <si>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</si>
  <si>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</si>
  <si>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</si>
  <si>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</si>
  <si>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</si>
  <si>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</si>
  <si>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</si>
  <si>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</si>
  <si>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</si>
  <si>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</si>
  <si>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</si>
  <si>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</si>
  <si>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</si>
  <si>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</si>
  <si>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</si>
  <si>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</si>
  <si>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</si>
  <si>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</si>
  <si>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</si>
  <si>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</si>
  <si>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</si>
  <si>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</si>
  <si>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</si>
  <si>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</si>
  <si>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</si>
  <si>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</si>
  <si>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</si>
  <si>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</si>
  <si>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</si>
  <si>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</si>
  <si>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</si>
  <si>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</si>
  <si>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</si>
  <si>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</si>
  <si>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</si>
  <si>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</si>
  <si>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</si>
  <si>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</si>
  <si>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</si>
  <si>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</si>
  <si>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</si>
  <si>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</si>
  <si>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</si>
  <si>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</si>
  <si>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</si>
  <si>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</si>
  <si>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</si>
  <si>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</si>
  <si>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</si>
  <si>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</si>
  <si>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</si>
  <si>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</si>
  <si>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</si>
  <si>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</si>
  <si>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</si>
  <si>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</si>
  <si>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</si>
  <si>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</si>
  <si>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</si>
  <si>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</si>
  <si>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</si>
  <si>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</si>
  <si>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</si>
  <si>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</si>
  <si>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</si>
  <si>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</si>
  <si>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</si>
  <si>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</si>
  <si>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</si>
  <si>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</si>
  <si>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</si>
  <si>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</si>
  <si>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</si>
  <si>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</si>
  <si>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</si>
  <si>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</si>
  <si>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</si>
  <si>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</si>
  <si>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</si>
  <si>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</si>
  <si>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</si>
  <si>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</si>
  <si>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</si>
  <si>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</si>
  <si>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</si>
  <si>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</si>
  <si>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</si>
  <si>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</si>
  <si>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</si>
  <si>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</si>
  <si>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</si>
  <si>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</si>
  <si>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</si>
  <si>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</si>
  <si>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</si>
  <si>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</si>
  <si>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</si>
  <si>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</si>
  <si>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</si>
  <si>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</si>
  <si>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</si>
  <si>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</si>
  <si>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</si>
  <si>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</si>
  <si>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</si>
  <si>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</si>
  <si>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</si>
  <si>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</si>
  <si>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</si>
  <si>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</si>
  <si>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</si>
  <si>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</si>
  <si>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</si>
  <si>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</si>
  <si>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</si>
  <si>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</si>
  <si>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</si>
  <si>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</si>
  <si>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</si>
  <si>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</si>
  <si>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</si>
  <si>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</si>
  <si>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</si>
  <si>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</si>
  <si>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</si>
  <si>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</si>
  <si>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</si>
  <si>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</si>
  <si>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</si>
  <si>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</si>
  <si>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</si>
  <si>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</si>
  <si>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</si>
  <si>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</si>
  <si>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</si>
  <si>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</si>
  <si>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</si>
  <si>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</si>
  <si>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</si>
  <si>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</si>
  <si>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</si>
  <si>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</si>
  <si>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</si>
  <si>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</si>
  <si>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</si>
  <si>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</si>
  <si>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</si>
  <si>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</si>
  <si>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</si>
  <si>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</si>
  <si>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</si>
  <si>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</si>
  <si>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</si>
  <si>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</si>
  <si>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</si>
  <si>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</si>
  <si>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</si>
  <si>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</si>
  <si>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</si>
  <si>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</si>
  <si>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</si>
  <si>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</si>
  <si>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</si>
  <si>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</si>
  <si>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</si>
  <si>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</si>
  <si>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</si>
  <si>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</si>
  <si>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</si>
  <si>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</si>
  <si>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</si>
  <si>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</si>
  <si>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</si>
  <si>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</si>
  <si>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</si>
  <si>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</si>
  <si>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</si>
  <si>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</si>
  <si>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</si>
  <si>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</si>
  <si>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</si>
  <si>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</si>
  <si>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</si>
  <si>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</si>
  <si>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</si>
  <si>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</si>
  <si>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</si>
  <si>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</si>
  <si>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</si>
  <si>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</si>
  <si>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</si>
  <si>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</si>
  <si>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</si>
  <si>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</si>
  <si>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</si>
  <si>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</si>
  <si>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</si>
  <si>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</si>
  <si>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</si>
  <si>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</si>
  <si>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</si>
  <si>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</si>
  <si>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</si>
  <si>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</si>
  <si>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</si>
  <si>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</si>
  <si>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</si>
  <si>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</si>
  <si>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</si>
  <si>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</si>
  <si>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</si>
  <si>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</si>
  <si>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</si>
  <si>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</si>
  <si>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</si>
  <si>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</si>
  <si>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</si>
  <si>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</si>
  <si>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</si>
  <si>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</si>
  <si>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</si>
  <si>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</si>
  <si>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</si>
  <si>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</si>
  <si>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</si>
  <si>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</si>
  <si>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</si>
  <si>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</si>
  <si>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</si>
  <si>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</si>
  <si>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</si>
  <si>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</si>
  <si>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</si>
  <si>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</si>
  <si>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</si>
  <si>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</si>
  <si>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</si>
  <si>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</si>
  <si>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</si>
  <si>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</si>
  <si>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</si>
  <si>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</si>
  <si>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</si>
  <si>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</si>
  <si>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</si>
  <si>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</si>
  <si>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</si>
  <si>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</si>
  <si>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</si>
  <si>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</si>
  <si>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</si>
  <si>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</si>
  <si>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</si>
  <si>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</si>
  <si>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</si>
  <si>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</si>
  <si>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</si>
  <si>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</si>
  <si>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</si>
  <si>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</si>
  <si>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</si>
  <si>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</si>
  <si>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</si>
  <si>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</si>
  <si>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</si>
  <si>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</si>
  <si>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</si>
  <si>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</si>
  <si>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</si>
  <si>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</si>
  <si>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</si>
  <si>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</si>
  <si>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</si>
  <si>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</si>
  <si>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</si>
  <si>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</si>
  <si>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</si>
  <si>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</si>
  <si>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</si>
  <si>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</si>
  <si>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</si>
  <si>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</si>
  <si>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</si>
  <si>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</si>
  <si>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</si>
  <si>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</si>
  <si>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</si>
  <si>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</si>
  <si>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</si>
  <si>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</si>
  <si>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</si>
  <si>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</si>
  <si>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</si>
  <si>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</si>
  <si>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</si>
  <si>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</si>
  <si>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</si>
  <si>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</si>
  <si>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</si>
  <si>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</si>
  <si>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</si>
  <si>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</si>
  <si>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</si>
  <si>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</si>
  <si>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</si>
  <si>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</si>
  <si>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</si>
  <si>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</si>
  <si>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</si>
  <si>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</si>
  <si>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</si>
  <si>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</si>
  <si>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</si>
  <si>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</si>
  <si>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</si>
  <si>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</si>
  <si>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</si>
  <si>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</si>
  <si>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</si>
  <si>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</si>
  <si>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</si>
  <si>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</si>
  <si>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</si>
  <si>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</si>
  <si>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</si>
  <si>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</si>
  <si>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</si>
  <si>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</si>
  <si>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</si>
  <si>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</si>
  <si>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</si>
  <si>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</si>
  <si>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</si>
  <si>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</si>
  <si>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</si>
  <si>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</si>
  <si>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</si>
  <si>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</si>
  <si>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</si>
  <si>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</si>
  <si>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</si>
  <si>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</si>
  <si>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</si>
  <si>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</si>
  <si>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</si>
  <si>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</si>
  <si>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</si>
  <si>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</si>
  <si>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</si>
  <si>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</si>
  <si>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</si>
  <si>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</si>
  <si>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</si>
  <si>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</si>
  <si>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</si>
  <si>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</si>
  <si>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</si>
  <si>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</si>
  <si>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</si>
  <si>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</si>
  <si>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</si>
  <si>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</si>
  <si>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</si>
  <si>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</si>
  <si>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</si>
  <si>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</si>
  <si>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</si>
  <si>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</si>
  <si>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</si>
  <si>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</si>
  <si>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</si>
  <si>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</si>
  <si>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</si>
  <si>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</si>
  <si>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</si>
  <si>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</si>
  <si>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</si>
  <si>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</si>
  <si>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</si>
  <si>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</si>
  <si>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</si>
  <si>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</si>
  <si>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</si>
  <si>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</si>
  <si>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</si>
  <si>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</si>
  <si>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</si>
  <si>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</si>
  <si>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</si>
  <si>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</si>
  <si>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</si>
  <si>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</si>
  <si>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</si>
  <si>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</si>
  <si>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</si>
  <si>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</si>
  <si>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</si>
  <si>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</si>
  <si>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</si>
  <si>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</si>
  <si>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</si>
  <si>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</si>
  <si>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</si>
  <si>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</si>
  <si>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</si>
  <si>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</si>
  <si>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</si>
  <si>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</si>
  <si>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</si>
  <si>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</si>
  <si>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</si>
  <si>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</si>
  <si>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</si>
  <si>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</si>
  <si>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</si>
  <si>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</si>
  <si>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</si>
  <si>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</si>
  <si>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</si>
  <si>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</si>
  <si>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</si>
  <si>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</si>
  <si>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</si>
  <si>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</si>
  <si>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</si>
  <si>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</si>
  <si>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</si>
  <si>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</si>
  <si>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</si>
  <si>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</si>
  <si>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</si>
  <si>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</si>
  <si>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</si>
  <si>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</si>
  <si>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</si>
  <si>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</si>
  <si>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</si>
  <si>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</si>
  <si>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</si>
  <si>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</si>
  <si>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</si>
  <si>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</si>
  <si>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</si>
  <si>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</si>
  <si>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</si>
  <si>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</si>
  <si>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</si>
  <si>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</si>
  <si>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</si>
  <si>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</si>
  <si>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</si>
  <si>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</si>
  <si>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</si>
  <si>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</si>
  <si>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</si>
  <si>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</si>
  <si>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</si>
  <si>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</si>
  <si>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</si>
  <si>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</si>
  <si>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</si>
  <si>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</si>
  <si>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</si>
  <si>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</si>
  <si>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</si>
  <si>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</si>
  <si>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</si>
  <si>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</si>
  <si>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</si>
  <si>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</si>
  <si>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</si>
  <si>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</si>
  <si>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</si>
  <si>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</si>
  <si>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</si>
  <si>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</si>
  <si>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</si>
  <si>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</si>
  <si>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</si>
  <si>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</si>
  <si>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</si>
  <si>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</si>
  <si>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</si>
  <si>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</si>
  <si>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</si>
  <si>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</si>
  <si>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</si>
  <si>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</si>
  <si>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</si>
  <si>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</si>
  <si>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</si>
  <si>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</si>
  <si>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</si>
  <si>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</si>
  <si>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</si>
  <si>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</si>
  <si>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</si>
  <si>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</si>
  <si>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</si>
  <si>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</si>
  <si>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</si>
  <si>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</si>
  <si>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</si>
  <si>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</si>
  <si>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</si>
  <si>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</si>
  <si>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</si>
  <si>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</si>
  <si>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</si>
  <si>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</si>
  <si>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</si>
  <si>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</si>
  <si>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</si>
  <si>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</si>
  <si>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</si>
  <si>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</si>
  <si>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</si>
  <si>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</si>
  <si>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</si>
  <si>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</si>
  <si>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</si>
  <si>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</si>
  <si>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</si>
  <si>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</si>
  <si>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</si>
  <si>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</si>
  <si>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</si>
  <si>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</si>
  <si>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</si>
  <si>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</si>
  <si>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</si>
  <si>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</si>
  <si>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</si>
  <si>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</si>
  <si>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</si>
  <si>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</si>
  <si>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</si>
  <si>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</si>
  <si>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</si>
  <si>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</si>
  <si>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</si>
  <si>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</si>
  <si>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</si>
  <si>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</si>
  <si>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</si>
  <si>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</si>
  <si>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</si>
  <si>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</si>
  <si>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</si>
  <si>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</si>
  <si>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</si>
  <si>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</si>
  <si>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</si>
  <si>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</si>
  <si>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</si>
  <si>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</si>
  <si>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</si>
  <si>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</si>
  <si>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</si>
  <si>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</si>
  <si>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</si>
  <si>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</si>
  <si>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</si>
  <si>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</si>
  <si>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</si>
  <si>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</si>
  <si>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</si>
  <si>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</si>
  <si>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</si>
  <si>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</si>
  <si>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</si>
  <si>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</si>
  <si>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</si>
  <si>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</si>
  <si>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</si>
  <si>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</si>
  <si>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</si>
  <si>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</si>
  <si>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</si>
  <si>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</si>
  <si>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</si>
  <si>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</si>
  <si>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</si>
  <si>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</si>
  <si>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</si>
  <si>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</si>
  <si>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</si>
  <si>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</si>
  <si>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</si>
  <si>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</si>
  <si>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</si>
  <si>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</si>
  <si>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</si>
  <si>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</si>
  <si>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</si>
  <si>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</si>
  <si>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</si>
  <si>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</si>
  <si>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</si>
  <si>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</si>
  <si>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</si>
  <si>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</si>
  <si>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</si>
  <si>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</si>
  <si>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</si>
  <si>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</si>
  <si>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</si>
  <si>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</si>
  <si>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</si>
  <si>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</si>
  <si>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</si>
  <si>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</si>
  <si>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</si>
  <si>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</si>
  <si>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</si>
  <si>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</si>
  <si>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</si>
  <si>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</si>
  <si>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</si>
  <si>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</si>
  <si>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</si>
  <si>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</si>
  <si>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</si>
  <si>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</si>
  <si>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</si>
  <si>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</si>
  <si>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</si>
  <si>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</si>
  <si>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</si>
  <si>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</si>
  <si>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</si>
  <si>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</si>
  <si>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</si>
  <si>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</si>
  <si>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</si>
  <si>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</si>
  <si>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</si>
  <si>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</si>
  <si>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</si>
  <si>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</si>
  <si>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</si>
  <si>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</si>
  <si>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</si>
  <si>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</si>
  <si>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</si>
  <si>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</si>
  <si>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</si>
  <si>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</si>
  <si>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</si>
  <si>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</si>
  <si>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</si>
  <si>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</si>
  <si>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</si>
  <si>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</si>
  <si>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</si>
  <si>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</si>
  <si>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</si>
  <si>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</si>
  <si>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</si>
  <si>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</si>
  <si>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</si>
  <si>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</si>
  <si>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</si>
  <si>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</si>
  <si>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</si>
  <si>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</si>
  <si>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</si>
  <si>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</si>
  <si>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</si>
  <si>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</si>
  <si>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</si>
  <si>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</si>
  <si>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</si>
  <si>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</si>
  <si>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</si>
  <si>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</si>
  <si>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</si>
  <si>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</si>
  <si>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</si>
  <si>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</si>
  <si>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</si>
  <si>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</si>
  <si>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</si>
  <si>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</si>
  <si>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</si>
  <si>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</si>
  <si>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</si>
  <si>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</si>
  <si>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</si>
  <si>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</si>
  <si>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</si>
  <si>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</si>
  <si>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</si>
  <si>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</si>
  <si>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</si>
  <si>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</si>
  <si>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</si>
  <si>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</si>
  <si>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</si>
  <si>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</si>
  <si>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</si>
  <si>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</si>
  <si>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</si>
  <si>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</si>
  <si>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</si>
  <si>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</si>
  <si>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</si>
  <si>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</si>
  <si>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</si>
  <si>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</si>
  <si>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</si>
  <si>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</si>
  <si>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</si>
  <si>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</si>
  <si>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</si>
  <si>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</si>
  <si>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</si>
  <si>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</si>
  <si>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</si>
  <si>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</si>
  <si>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</si>
  <si>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</si>
  <si>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</si>
  <si>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</si>
  <si>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</si>
  <si>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</si>
  <si>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</si>
  <si>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</si>
  <si>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</si>
  <si>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</si>
  <si>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</si>
  <si>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</si>
  <si>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</si>
  <si>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</si>
  <si>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</si>
  <si>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</si>
  <si>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</si>
  <si>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</si>
  <si>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</si>
  <si>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</si>
  <si>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</si>
  <si>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</si>
  <si>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</si>
  <si>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</si>
  <si>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</si>
  <si>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</si>
  <si>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</si>
  <si>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</si>
  <si>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</si>
  <si>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</si>
  <si>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</si>
  <si>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</si>
  <si>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</si>
  <si>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</si>
  <si>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</si>
  <si>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</si>
  <si>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</si>
  <si>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</si>
  <si>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</si>
  <si>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</si>
  <si>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</si>
  <si>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</si>
  <si>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</si>
  <si>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</si>
  <si>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</si>
  <si>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</si>
  <si>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</si>
  <si>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</si>
  <si>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</si>
  <si>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</si>
  <si>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</si>
  <si>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</si>
  <si>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</si>
  <si>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</si>
  <si>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</si>
  <si>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</si>
  <si>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</si>
  <si>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</si>
  <si>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</si>
  <si>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</si>
  <si>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</si>
  <si>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</si>
  <si>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</si>
  <si>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</si>
  <si>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</si>
  <si>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</si>
  <si>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</si>
  <si>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</si>
  <si>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</si>
  <si>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</si>
  <si>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</si>
  <si>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</si>
  <si>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</si>
  <si>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</si>
  <si>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</si>
  <si>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</si>
  <si>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</si>
  <si>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</si>
  <si>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</si>
  <si>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</si>
  <si>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</si>
  <si>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</si>
  <si>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</si>
  <si>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</si>
  <si>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</si>
  <si>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</si>
  <si>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</si>
  <si>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</si>
  <si>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</si>
  <si>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</si>
  <si>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</si>
  <si>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</si>
  <si>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</si>
  <si>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</si>
  <si>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</si>
  <si>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</si>
  <si>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</si>
  <si>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</si>
  <si>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</si>
  <si>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</si>
  <si>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</si>
  <si>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</si>
  <si>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</si>
  <si>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</si>
  <si>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</si>
  <si>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</si>
  <si>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</si>
  <si>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</si>
  <si>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</si>
  <si>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</si>
  <si>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</si>
  <si>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</si>
  <si>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</si>
  <si>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</si>
  <si>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</si>
  <si>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</si>
  <si>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</si>
  <si>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</si>
  <si>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</si>
  <si>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</si>
  <si>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</si>
  <si>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</si>
  <si>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</si>
  <si>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</si>
  <si>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</si>
  <si>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</si>
  <si>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</si>
  <si>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</si>
  <si>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</si>
  <si>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</si>
  <si>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</si>
  <si>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</si>
  <si>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</si>
  <si>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</si>
  <si>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</si>
  <si>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</si>
  <si>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</si>
  <si>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</si>
  <si>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</si>
  <si>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</si>
  <si>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</si>
  <si>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</si>
  <si>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</si>
  <si>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</si>
  <si>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</si>
  <si>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</si>
  <si>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</si>
  <si>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</si>
  <si>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</si>
  <si>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</si>
  <si>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</si>
  <si>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</si>
  <si>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</si>
  <si>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</si>
  <si>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</si>
  <si>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</si>
  <si>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</si>
  <si>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</si>
  <si>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</si>
  <si>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</si>
  <si>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</si>
  <si>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</si>
  <si>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</si>
  <si>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</si>
  <si>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</si>
  <si>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</si>
  <si>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</si>
  <si>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</si>
  <si>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</si>
  <si>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</si>
  <si>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</si>
  <si>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</si>
  <si>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</si>
  <si>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</si>
  <si>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</si>
  <si>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</si>
  <si>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</si>
  <si>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</si>
  <si>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</si>
  <si>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</si>
  <si>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</si>
  <si>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</si>
  <si>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</si>
  <si>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</si>
  <si>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</si>
  <si>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</si>
  <si>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</si>
  <si>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</si>
  <si>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</si>
  <si>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</si>
  <si>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</si>
  <si>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</si>
  <si>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</si>
  <si>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</si>
  <si>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</si>
  <si>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</si>
  <si>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</si>
  <si>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</si>
  <si>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</si>
  <si>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</si>
  <si>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</si>
  <si>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</si>
  <si>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</si>
  <si>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</si>
  <si>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</si>
  <si>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</si>
  <si>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</si>
  <si>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</si>
  <si>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</si>
  <si>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</si>
  <si>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</si>
  <si>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</si>
  <si>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</si>
  <si>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</si>
  <si>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</si>
  <si>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</si>
  <si>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</si>
  <si>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</si>
  <si>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</si>
  <si>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</si>
  <si>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</si>
  <si>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</si>
  <si>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</si>
  <si>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</si>
  <si>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</si>
  <si>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</si>
  <si>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</si>
  <si>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</si>
  <si>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</si>
  <si>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</si>
  <si>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</si>
  <si>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</si>
  <si>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</si>
  <si>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</si>
  <si>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</si>
  <si>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</si>
  <si>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</si>
  <si>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</si>
  <si>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</si>
  <si>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</si>
  <si>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</si>
  <si>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</si>
  <si>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</si>
  <si>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</si>
  <si>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</si>
  <si>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</si>
  <si>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</si>
  <si>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</si>
  <si>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</si>
  <si>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</si>
  <si>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</si>
  <si>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</si>
  <si>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</si>
  <si>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</si>
  <si>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</si>
  <si>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</si>
  <si>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</si>
  <si>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</si>
  <si>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</si>
  <si>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</si>
  <si>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</si>
  <si>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</si>
  <si>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</si>
  <si>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</si>
  <si>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</si>
  <si>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</si>
  <si>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</si>
  <si>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</si>
  <si>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</si>
  <si>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</si>
  <si>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</si>
  <si>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</si>
  <si>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</si>
  <si>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</si>
  <si>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</si>
  <si>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</si>
  <si>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</si>
  <si>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</si>
  <si>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</si>
  <si>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</si>
  <si>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</si>
  <si>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</si>
  <si>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</si>
  <si>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</si>
  <si>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</si>
  <si>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</si>
  <si>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</si>
  <si>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</si>
  <si>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</si>
  <si>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</si>
  <si>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</si>
  <si>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</si>
  <si>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</si>
  <si>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</si>
  <si>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</si>
  <si>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</si>
  <si>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</si>
  <si>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</si>
  <si>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</si>
  <si>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</si>
  <si>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</si>
  <si>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</si>
  <si>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</si>
  <si>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</si>
  <si>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</si>
  <si>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</si>
  <si>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</si>
  <si>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</si>
  <si>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</si>
  <si>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</si>
  <si>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</si>
  <si>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</si>
  <si>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</si>
  <si>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</si>
  <si>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</si>
  <si>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</si>
  <si>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</si>
  <si>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</si>
  <si>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</si>
  <si>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</si>
  <si>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</si>
  <si>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</si>
  <si>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</si>
  <si>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</si>
  <si>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</si>
  <si>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</si>
  <si>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</si>
  <si>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</si>
  <si>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</si>
  <si>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</si>
  <si>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</si>
  <si>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</si>
  <si>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</si>
  <si>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</si>
  <si>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</si>
  <si>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</si>
  <si>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</si>
  <si>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</si>
  <si>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</si>
  <si>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</si>
  <si>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</si>
  <si>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</si>
  <si>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</si>
  <si>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</si>
  <si>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</si>
  <si>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</si>
  <si>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</si>
  <si>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</si>
  <si>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</si>
  <si>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</si>
  <si>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</si>
  <si>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</si>
  <si>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</si>
  <si>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</si>
  <si>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</si>
  <si>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</si>
  <si>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</si>
  <si>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</si>
  <si>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</si>
  <si>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</si>
  <si>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</si>
  <si>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</si>
  <si>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</si>
  <si>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</si>
  <si>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</si>
  <si>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</si>
  <si>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</si>
  <si>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</si>
  <si>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</si>
  <si>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</si>
  <si>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</si>
  <si>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</si>
  <si>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</si>
  <si>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</si>
  <si>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</si>
  <si>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</si>
  <si>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</si>
  <si>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</si>
  <si>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</si>
  <si>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</si>
  <si>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</si>
  <si>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</si>
  <si>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</si>
  <si>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</si>
  <si>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</si>
  <si>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</si>
  <si>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</si>
  <si>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</si>
  <si>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</si>
  <si>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</si>
  <si>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</si>
  <si>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</si>
  <si>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</si>
  <si>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</si>
  <si>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</si>
  <si>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</si>
  <si>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</si>
  <si>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</si>
  <si>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</si>
  <si>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</si>
  <si>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</si>
  <si>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</si>
  <si>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</si>
  <si>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</si>
  <si>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</si>
  <si>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</si>
  <si>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</si>
  <si>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</si>
  <si>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</si>
  <si>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</si>
  <si>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</si>
  <si>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</si>
  <si>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</si>
  <si>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</si>
  <si>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</si>
  <si>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</si>
  <si>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</si>
  <si>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</si>
  <si>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</si>
  <si>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</si>
  <si>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</si>
  <si>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</si>
  <si>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</si>
  <si>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</si>
  <si>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</si>
  <si>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</si>
  <si>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</si>
  <si>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</si>
  <si>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</si>
  <si>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</si>
  <si>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</si>
  <si>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</si>
  <si>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</si>
  <si>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</si>
  <si>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</si>
  <si>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</si>
  <si>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</si>
  <si>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</si>
  <si>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</si>
  <si>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</si>
  <si>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</si>
  <si>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</si>
  <si>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</si>
  <si>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</si>
  <si>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</si>
  <si>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</si>
  <si>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</si>
  <si>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</si>
  <si>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</si>
  <si>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</si>
  <si>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</si>
  <si>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</si>
  <si>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</si>
  <si>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</si>
  <si>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</si>
  <si>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</si>
  <si>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</si>
  <si>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</si>
  <si>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</si>
  <si>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</si>
  <si>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</si>
  <si>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</si>
  <si>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</si>
  <si>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</si>
  <si>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</si>
  <si>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</si>
  <si>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</si>
  <si>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</si>
  <si>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</si>
  <si>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</si>
  <si>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</si>
  <si>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</si>
  <si>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</si>
  <si>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</si>
  <si>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</si>
  <si>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</si>
  <si>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</si>
  <si>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</si>
  <si>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</si>
  <si>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</si>
  <si>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</si>
  <si>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</si>
  <si>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</si>
  <si>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</si>
  <si>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</si>
  <si>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</si>
  <si>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</si>
  <si>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</si>
  <si>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</si>
  <si>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</si>
  <si>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</si>
  <si>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</si>
  <si>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</si>
  <si>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</si>
  <si>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</si>
  <si>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</si>
  <si>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</si>
  <si>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</si>
  <si>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</si>
  <si>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</si>
  <si>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</si>
  <si>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</si>
  <si>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</si>
  <si>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</si>
  <si>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</si>
  <si>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</si>
  <si>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</si>
  <si>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</si>
  <si>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</si>
  <si>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</si>
  <si>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</si>
  <si>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</si>
  <si>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</si>
  <si>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</si>
  <si>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</si>
  <si>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</si>
  <si>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</si>
  <si>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</si>
  <si>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</si>
  <si>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</si>
  <si>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</si>
  <si>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</si>
  <si>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</si>
  <si>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</si>
  <si>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</si>
  <si>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</si>
  <si>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</si>
  <si>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</si>
  <si>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</si>
  <si>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</si>
  <si>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</si>
  <si>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</si>
  <si>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</si>
  <si>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</si>
  <si>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</si>
  <si>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</si>
  <si>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</si>
  <si>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</si>
  <si>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</si>
  <si>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</si>
  <si>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</si>
  <si>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</si>
  <si>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</si>
  <si>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</si>
  <si>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</si>
  <si>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</si>
  <si>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</si>
  <si>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</si>
  <si>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</si>
  <si>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</si>
  <si>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</si>
  <si>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</si>
  <si>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</si>
  <si>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</si>
  <si>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</si>
  <si>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</si>
  <si>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</si>
  <si>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</si>
  <si>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</si>
  <si>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</si>
  <si>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</si>
  <si>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</si>
  <si>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</si>
  <si>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</si>
  <si>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</si>
  <si>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</si>
  <si>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</si>
  <si>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</si>
  <si>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</si>
  <si>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</si>
  <si>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</si>
  <si>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</si>
  <si>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</si>
  <si>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</si>
  <si>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</si>
  <si>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</si>
  <si>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</si>
  <si>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</si>
  <si>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</si>
  <si>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</si>
  <si>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</si>
  <si>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</si>
  <si>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</si>
  <si>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</si>
  <si>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</si>
  <si>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</si>
  <si>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</si>
  <si>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</si>
  <si>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</si>
  <si>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</si>
  <si>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</si>
  <si>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</si>
  <si>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</si>
  <si>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</si>
  <si>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</si>
  <si>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</si>
  <si>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</si>
  <si>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</si>
  <si>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</si>
  <si>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</si>
  <si>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</si>
  <si>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</si>
  <si>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</si>
  <si>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</si>
  <si>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</si>
  <si>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</si>
  <si>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</si>
  <si>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</si>
  <si>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</si>
  <si>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</si>
  <si>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</si>
  <si>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</si>
  <si>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</si>
  <si>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</si>
  <si>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</si>
  <si>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</si>
  <si>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</si>
  <si>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</si>
  <si>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</si>
  <si>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</si>
  <si>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</si>
  <si>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</si>
  <si>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</si>
  <si>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</si>
  <si>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</si>
  <si>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</si>
  <si>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</si>
  <si>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</si>
  <si>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</si>
  <si>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</si>
  <si>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</si>
  <si>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</si>
  <si>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</si>
  <si>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</si>
  <si>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</si>
  <si>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</si>
  <si>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</si>
  <si>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</si>
  <si>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</si>
  <si>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</si>
  <si>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</si>
  <si>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</si>
  <si>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</si>
  <si>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</si>
  <si>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</si>
  <si>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</si>
  <si>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</si>
  <si>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</si>
  <si>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</si>
  <si>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</si>
  <si>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</si>
  <si>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</si>
  <si>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</si>
  <si>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</si>
  <si>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</si>
  <si>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</si>
  <si>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</si>
  <si>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</si>
  <si>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</si>
  <si>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</si>
  <si>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</si>
  <si>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</si>
  <si>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</si>
  <si>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</si>
  <si>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</si>
  <si>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</si>
  <si>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</si>
  <si>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</si>
  <si>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</si>
  <si>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</si>
  <si>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</si>
  <si>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</si>
  <si>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</si>
  <si>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</si>
  <si>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</si>
  <si>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</si>
  <si>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</si>
  <si>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</si>
  <si>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</si>
  <si>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</si>
  <si>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</si>
  <si>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</si>
  <si>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</si>
  <si>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</si>
  <si>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</si>
  <si>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</si>
  <si>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</si>
  <si>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</si>
  <si>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</si>
  <si>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</si>
  <si>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</si>
  <si>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</si>
  <si>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</si>
  <si>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</si>
  <si>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</si>
  <si>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</si>
  <si>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</si>
  <si>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</si>
  <si>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</si>
  <si>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</si>
  <si>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</si>
  <si>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</si>
  <si>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</si>
  <si>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</si>
  <si>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</si>
  <si>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</si>
  <si>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</si>
  <si>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</si>
  <si>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</si>
  <si>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</si>
  <si>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</si>
  <si>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</si>
  <si>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</si>
  <si>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</si>
  <si>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</si>
  <si>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</si>
  <si>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</si>
  <si>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</si>
  <si>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</si>
  <si>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</si>
  <si>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</si>
  <si>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</si>
  <si>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</si>
  <si>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</si>
  <si>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</si>
  <si>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</si>
  <si>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</si>
  <si>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</si>
  <si>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</si>
  <si>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</si>
  <si>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</si>
  <si>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</si>
  <si>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</si>
  <si>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</si>
  <si>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</si>
  <si>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</si>
  <si>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</si>
  <si>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</si>
  <si>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</si>
  <si>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</si>
  <si>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</si>
  <si>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</si>
  <si>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</si>
  <si>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</si>
  <si>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</si>
  <si>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</si>
  <si>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</si>
  <si>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</si>
  <si>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</si>
  <si>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</si>
  <si>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</si>
  <si>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</si>
  <si>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</si>
  <si>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</si>
  <si>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</si>
  <si>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</si>
  <si>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</si>
  <si>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</si>
  <si>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</si>
  <si>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</si>
  <si>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</si>
  <si>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</si>
  <si>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</si>
  <si>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</si>
  <si>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</si>
  <si>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</si>
  <si>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</si>
  <si>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</si>
  <si>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</si>
  <si>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</si>
  <si>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</si>
  <si>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</si>
  <si>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</si>
  <si>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</si>
  <si>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</si>
  <si>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</si>
  <si>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</si>
  <si>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</si>
  <si>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</si>
  <si>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</si>
  <si>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</si>
  <si>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</si>
  <si>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</si>
  <si>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</si>
  <si>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</si>
  <si>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</si>
  <si>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</si>
  <si>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</si>
  <si>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</si>
  <si>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</si>
  <si>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</si>
  <si>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</si>
  <si>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</si>
  <si>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</si>
  <si>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</si>
  <si>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</si>
  <si>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</si>
  <si>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</si>
  <si>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</si>
  <si>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</si>
  <si>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</si>
  <si>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</si>
  <si>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</si>
  <si>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</si>
  <si>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</si>
  <si>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</si>
  <si>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</si>
  <si>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</si>
  <si>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</si>
  <si>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</si>
  <si>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</si>
  <si>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</si>
  <si>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</si>
  <si>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</si>
  <si>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</si>
  <si>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</si>
  <si>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</si>
  <si>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</si>
  <si>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</si>
  <si>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</si>
  <si>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</si>
  <si>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</si>
  <si>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</si>
  <si>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</si>
  <si>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</si>
  <si>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</si>
  <si>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</si>
  <si>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</si>
  <si>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</si>
  <si>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</si>
  <si>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</si>
  <si>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</si>
  <si>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</si>
  <si>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</si>
  <si>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</si>
  <si>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</si>
  <si>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</si>
  <si>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</si>
  <si>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</si>
  <si>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</si>
  <si>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</si>
  <si>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</si>
  <si>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</si>
  <si>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</si>
  <si>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</si>
  <si>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</si>
  <si>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</si>
  <si>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</si>
  <si>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</si>
  <si>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</si>
  <si>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</si>
  <si>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</si>
  <si>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</si>
  <si>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</si>
  <si>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</si>
  <si>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</si>
  <si>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</si>
  <si>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</si>
  <si>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</si>
  <si>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</si>
  <si>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</si>
  <si>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</si>
  <si>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</si>
  <si>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</si>
  <si>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</si>
  <si>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</si>
  <si>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</si>
  <si>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</si>
  <si>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</si>
  <si>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</si>
  <si>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</si>
  <si>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</si>
  <si>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</si>
  <si>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</si>
  <si>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</si>
  <si>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</si>
  <si>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</si>
  <si>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</si>
  <si>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</si>
  <si>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</si>
  <si>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</si>
  <si>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</si>
  <si>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</si>
  <si>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</si>
  <si>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</si>
  <si>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</si>
  <si>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</si>
  <si>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</si>
  <si>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</si>
  <si>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</si>
  <si>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</si>
  <si>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</si>
  <si>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</si>
  <si>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</si>
  <si>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</si>
  <si>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</si>
  <si>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</si>
  <si>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</si>
  <si>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</si>
  <si>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</si>
  <si>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</si>
  <si>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</si>
  <si>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</si>
  <si>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</si>
  <si>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</si>
  <si>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</si>
  <si>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</si>
  <si>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</si>
  <si>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</si>
  <si>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</si>
  <si>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</si>
  <si>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</si>
  <si>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</si>
  <si>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</si>
  <si>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</si>
  <si>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</si>
  <si>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</si>
  <si>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</si>
  <si>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</si>
  <si>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</si>
  <si>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</si>
  <si>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</si>
  <si>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</si>
  <si>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</si>
  <si>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</si>
  <si>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</si>
  <si>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</si>
  <si>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</si>
  <si>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</si>
  <si>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</si>
  <si>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</si>
  <si>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</si>
  <si>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</si>
  <si>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</si>
  <si>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</si>
  <si>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</si>
  <si>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</si>
  <si>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</si>
  <si>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</si>
  <si>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</si>
  <si>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</si>
  <si>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</si>
  <si>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</si>
  <si>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</si>
  <si>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</si>
  <si>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</si>
  <si>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</si>
  <si>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</si>
  <si>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</si>
  <si>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</si>
  <si>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</si>
  <si>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</si>
  <si>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</si>
  <si>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</si>
  <si>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</si>
  <si>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</si>
  <si>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</si>
  <si>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</si>
  <si>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</si>
  <si>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</si>
  <si>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</si>
  <si>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</si>
  <si>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</si>
  <si>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</si>
  <si>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</si>
  <si>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</si>
  <si>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</si>
  <si>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</si>
  <si>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</si>
  <si>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</si>
  <si>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</si>
  <si>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</si>
  <si>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</si>
  <si>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</si>
  <si>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</si>
  <si>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</si>
  <si>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</si>
  <si>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</si>
  <si>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</si>
  <si>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</si>
  <si>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</si>
  <si>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</si>
  <si>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</si>
  <si>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</si>
  <si>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</si>
  <si>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</si>
  <si>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</si>
  <si>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</si>
  <si>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</si>
  <si>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</si>
  <si>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</si>
  <si>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</si>
  <si>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</si>
  <si>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</si>
  <si>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</si>
  <si>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</si>
  <si>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</si>
  <si>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</si>
  <si>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</si>
  <si>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</si>
  <si>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</si>
  <si>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</si>
  <si>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</si>
  <si>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</si>
  <si>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</si>
  <si>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</si>
  <si>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</si>
  <si>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</si>
  <si>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</si>
  <si>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</si>
  <si>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</si>
  <si>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</si>
  <si>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</si>
  <si>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</si>
  <si>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</si>
  <si>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</si>
  <si>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</si>
  <si>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</si>
  <si>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</si>
  <si>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</si>
  <si>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</si>
  <si>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</si>
  <si>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</si>
  <si>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</si>
  <si>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</si>
  <si>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</si>
  <si>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</si>
  <si>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</si>
  <si>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</si>
  <si>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</si>
  <si>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</si>
  <si>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</si>
  <si>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</si>
  <si>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</si>
  <si>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</si>
  <si>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</si>
  <si>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</si>
  <si>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</si>
  <si>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</si>
  <si>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</si>
  <si>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</si>
  <si>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</si>
  <si>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</si>
  <si>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</si>
  <si>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</si>
  <si>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</si>
  <si>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</si>
  <si>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</si>
  <si>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</si>
  <si>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</si>
  <si>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</si>
  <si>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</si>
  <si>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</si>
  <si>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</si>
  <si>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</si>
  <si>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</si>
  <si>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</si>
  <si>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</si>
  <si>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</si>
  <si>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</si>
  <si>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</si>
  <si>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</si>
  <si>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</si>
  <si>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</si>
  <si>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</si>
  <si>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</si>
  <si>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</si>
  <si>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</si>
  <si>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</si>
  <si>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</si>
  <si>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</si>
  <si>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</si>
  <si>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</si>
  <si>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</si>
  <si>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</si>
  <si>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</si>
  <si>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</si>
  <si>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</si>
  <si>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</si>
  <si>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</si>
  <si>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</si>
  <si>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</si>
  <si>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</si>
  <si>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</si>
  <si>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</si>
  <si>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</si>
  <si>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</si>
  <si>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</si>
  <si>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</si>
  <si>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</si>
  <si>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</si>
  <si>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</si>
  <si>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</si>
  <si>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</si>
  <si>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</si>
  <si>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</si>
  <si>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</si>
  <si>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</si>
  <si>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</si>
  <si>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</si>
  <si>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</si>
  <si>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</si>
  <si>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</si>
  <si>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</si>
  <si>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</si>
  <si>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</si>
  <si>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</si>
  <si>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</si>
  <si>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</si>
  <si>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</si>
  <si>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</si>
  <si>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</si>
  <si>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</si>
  <si>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</si>
  <si>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</si>
  <si>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</si>
  <si>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</si>
  <si>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</si>
  <si>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</si>
  <si>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</si>
  <si>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</si>
  <si>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</si>
  <si>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</si>
  <si>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</si>
  <si>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</si>
  <si>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</si>
  <si>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</si>
  <si>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</si>
  <si>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</si>
  <si>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</si>
  <si>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</si>
  <si>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</si>
  <si>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</si>
  <si>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</si>
  <si>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</si>
  <si>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</si>
  <si>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</si>
  <si>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</si>
  <si>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</si>
  <si>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</si>
  <si>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</si>
  <si>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</si>
  <si>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</si>
  <si>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</si>
  <si>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</si>
  <si>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</si>
  <si>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</si>
  <si>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</si>
  <si>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</si>
  <si>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</si>
  <si>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</si>
  <si>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</si>
  <si>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</si>
  <si>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</si>
  <si>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</si>
  <si>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</si>
  <si>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</si>
  <si>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</si>
  <si>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</si>
  <si>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</si>
  <si>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</si>
  <si>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</si>
  <si>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</si>
  <si>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</si>
  <si>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</si>
  <si>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</si>
  <si>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</si>
  <si>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</si>
  <si>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</si>
  <si>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</si>
  <si>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</si>
  <si>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</si>
  <si>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</si>
  <si>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</si>
  <si>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</si>
  <si>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</si>
  <si>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</si>
  <si>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</si>
  <si>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</si>
  <si>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</si>
  <si>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</si>
  <si>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</si>
  <si>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</si>
  <si>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</si>
  <si>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</si>
  <si>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</si>
  <si>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</si>
  <si>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</si>
  <si>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</si>
  <si>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</si>
  <si>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</si>
  <si>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</si>
  <si>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</si>
  <si>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</si>
  <si>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</si>
  <si>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</si>
  <si>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</si>
  <si>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</si>
  <si>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</si>
  <si>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</si>
  <si>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</si>
  <si>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</si>
  <si>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</si>
  <si>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</si>
  <si>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</si>
  <si>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</si>
  <si>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</si>
  <si>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</si>
  <si>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</si>
  <si>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</si>
  <si>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</si>
  <si>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</si>
  <si>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</si>
  <si>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</si>
  <si>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</si>
  <si>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</si>
  <si>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</si>
  <si>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</si>
  <si>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</si>
  <si>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</si>
  <si>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</si>
  <si>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</si>
  <si>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</si>
  <si>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</si>
  <si>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</si>
  <si>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</si>
  <si>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</si>
  <si>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</si>
  <si>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</si>
  <si>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</si>
  <si>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</si>
  <si>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</si>
  <si>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</si>
  <si>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</si>
  <si>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</si>
  <si>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</si>
  <si>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</si>
  <si>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</si>
  <si>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</si>
  <si>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</si>
  <si>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</si>
  <si>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</si>
  <si>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</si>
  <si>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</si>
  <si>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</si>
  <si>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</si>
  <si>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</si>
  <si>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</si>
  <si>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</si>
  <si>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</si>
  <si>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</si>
  <si>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</si>
  <si>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</si>
  <si>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</si>
  <si>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</si>
  <si>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</si>
  <si>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</si>
  <si>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</si>
  <si>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</si>
  <si>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</si>
  <si>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</si>
  <si>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</si>
  <si>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</si>
  <si>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</si>
  <si>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</si>
  <si>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</si>
  <si>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</si>
  <si>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</si>
  <si>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</si>
  <si>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</si>
  <si>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</si>
  <si>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</si>
  <si>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</si>
  <si>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</si>
  <si>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</si>
  <si>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</si>
  <si>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</si>
  <si>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</si>
  <si>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</si>
  <si>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</si>
  <si>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</si>
  <si>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</si>
  <si>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</si>
  <si>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</si>
  <si>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</si>
  <si>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</si>
  <si>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</si>
  <si>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</si>
  <si>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</si>
  <si>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</si>
  <si>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</si>
  <si>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</si>
  <si>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</si>
  <si>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</si>
  <si>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</si>
  <si>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</si>
  <si>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</si>
  <si>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</si>
  <si>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</si>
  <si>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</si>
  <si>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</si>
  <si>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</si>
  <si>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</si>
  <si>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</si>
  <si>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</si>
  <si>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</si>
  <si>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</si>
  <si>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</si>
  <si>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</si>
  <si>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</si>
  <si>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</si>
  <si>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</si>
  <si>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</si>
  <si>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</si>
  <si>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</si>
  <si>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</si>
  <si>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</si>
  <si>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</si>
  <si>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</si>
  <si>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</si>
  <si>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</si>
  <si>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</si>
  <si>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</si>
  <si>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</si>
  <si>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</si>
  <si>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</si>
  <si>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</si>
  <si>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</si>
  <si>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</si>
  <si>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</si>
  <si>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</si>
  <si>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</si>
  <si>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</si>
  <si>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</si>
  <si>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</si>
  <si>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</si>
  <si>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</si>
  <si>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</si>
  <si>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</si>
  <si>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</si>
  <si>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</si>
  <si>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</si>
  <si>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</si>
  <si>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</si>
  <si>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</si>
  <si>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</si>
  <si>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</si>
  <si>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</si>
  <si>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</si>
  <si>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</si>
  <si>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</si>
  <si>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</si>
  <si>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</si>
  <si>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</si>
  <si>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</si>
  <si>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</si>
  <si>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</si>
  <si>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</si>
  <si>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</si>
  <si>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</si>
  <si>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</si>
  <si>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</si>
  <si>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</si>
  <si>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</si>
  <si>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</si>
  <si>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</si>
  <si>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</si>
  <si>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</si>
  <si>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</si>
  <si>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</si>
  <si>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</si>
  <si>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</si>
  <si>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</si>
  <si>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</si>
  <si>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</si>
  <si>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</si>
  <si>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</si>
  <si>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</si>
  <si>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</si>
  <si>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</si>
  <si>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</si>
  <si>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</si>
  <si>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</si>
  <si>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</si>
  <si>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</si>
  <si>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</si>
  <si>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</si>
  <si>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</si>
  <si>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</si>
  <si>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</si>
  <si>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</si>
  <si>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</si>
  <si>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</si>
  <si>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</si>
  <si>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</si>
  <si>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</si>
  <si>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</si>
  <si>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</si>
  <si>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</si>
  <si>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</si>
  <si>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</si>
  <si>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</si>
  <si>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</si>
  <si>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</si>
  <si>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</si>
  <si>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</si>
  <si>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</si>
  <si>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</si>
  <si>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</si>
  <si>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</si>
  <si>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</si>
  <si>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</si>
  <si>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</si>
  <si>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</si>
  <si>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</si>
  <si>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</si>
  <si>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</si>
  <si>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</si>
  <si>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</si>
  <si>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</si>
  <si>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</si>
  <si>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</si>
  <si>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</si>
  <si>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</si>
  <si>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</si>
  <si>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</si>
  <si>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</si>
  <si>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</si>
  <si>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</si>
  <si>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</si>
  <si>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</si>
  <si>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</si>
  <si>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</si>
  <si>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</si>
  <si>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</si>
  <si>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</si>
  <si>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</si>
  <si>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</si>
  <si>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</si>
  <si>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</si>
  <si>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</si>
  <si>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</si>
  <si>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</si>
  <si>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</si>
  <si>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</si>
  <si>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</si>
  <si>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</si>
  <si>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</si>
  <si>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</si>
  <si>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</si>
  <si>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</si>
  <si>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</si>
  <si>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</si>
  <si>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</si>
  <si>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</si>
  <si>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</si>
  <si>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</si>
  <si>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</si>
  <si>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</si>
  <si>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</si>
  <si>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</si>
  <si>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</si>
  <si>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</si>
  <si>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</si>
  <si>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</si>
  <si>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</si>
  <si>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</si>
  <si>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</si>
  <si>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</si>
  <si>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</si>
  <si>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</si>
  <si>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</si>
  <si>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</si>
  <si>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</si>
  <si>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</si>
  <si>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</si>
  <si>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</si>
  <si>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</si>
  <si>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</si>
  <si>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</si>
  <si>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</si>
  <si>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</si>
  <si>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</si>
  <si>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</si>
  <si>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</si>
  <si>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</si>
  <si>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</si>
  <si>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</si>
  <si>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</si>
  <si>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</si>
  <si>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</si>
  <si>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</si>
  <si>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</si>
  <si>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</si>
  <si>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</si>
  <si>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</si>
  <si>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</si>
  <si>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</si>
  <si>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</si>
  <si>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</si>
  <si>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</si>
  <si>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</si>
  <si>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</si>
  <si>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</si>
  <si>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</si>
  <si>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</si>
  <si>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</si>
  <si>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</si>
  <si>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</si>
  <si>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</si>
  <si>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</si>
  <si>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</si>
  <si>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</si>
  <si>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</si>
  <si>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</si>
  <si>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</si>
  <si>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</si>
  <si>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</si>
  <si>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</si>
  <si>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</si>
  <si>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</si>
  <si>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</si>
  <si>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</si>
  <si>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</si>
  <si>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</si>
  <si>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</si>
  <si>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</si>
  <si>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</si>
  <si>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</si>
  <si>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</si>
  <si>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</si>
  <si>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</si>
  <si>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</si>
  <si>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</si>
  <si>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</si>
  <si>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</si>
  <si>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</si>
  <si>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</si>
  <si>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</si>
  <si>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</si>
  <si>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</si>
  <si>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</si>
  <si>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</si>
  <si>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</si>
  <si>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</si>
  <si>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</si>
  <si>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</si>
  <si>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</si>
  <si>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</si>
  <si>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</si>
  <si>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</si>
  <si>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</si>
  <si>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</si>
  <si>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</si>
  <si>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</si>
  <si>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</si>
  <si>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</si>
  <si>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</si>
  <si>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</si>
  <si>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</si>
  <si>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</si>
  <si>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</si>
  <si>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</si>
  <si>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</si>
  <si>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</si>
  <si>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</si>
  <si>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</si>
  <si>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</si>
  <si>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</si>
  <si>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</si>
  <si>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</si>
  <si>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</si>
  <si>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</si>
  <si>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</si>
  <si>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</si>
  <si>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</si>
  <si>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</si>
  <si>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</si>
  <si>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</si>
  <si>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</si>
  <si>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</si>
  <si>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</si>
  <si>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</si>
  <si>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</si>
  <si>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</si>
  <si>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</si>
  <si>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</si>
  <si>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</si>
  <si>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</si>
  <si>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</si>
  <si>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</si>
  <si>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</si>
  <si>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</si>
  <si>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</si>
  <si>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</si>
  <si>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</si>
  <si>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</si>
  <si>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</si>
  <si>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</si>
  <si>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</si>
  <si>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</si>
  <si>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</si>
  <si>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</si>
  <si>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</si>
  <si>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</si>
  <si>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</si>
  <si>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</si>
  <si>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</si>
  <si>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</si>
  <si>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</si>
  <si>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</si>
  <si>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</si>
  <si>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</si>
  <si>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</si>
  <si>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</si>
  <si>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</si>
  <si>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</si>
  <si>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</si>
  <si>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</si>
  <si>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</si>
  <si>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</si>
  <si>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</si>
  <si>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</si>
  <si>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</si>
  <si>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</si>
  <si>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</si>
  <si>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</si>
  <si>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</si>
  <si>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</si>
  <si>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</si>
  <si>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</si>
  <si>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</si>
  <si>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</si>
  <si>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</si>
  <si>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</si>
  <si>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</si>
  <si>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</si>
  <si>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</si>
  <si>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</si>
  <si>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</si>
  <si>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</si>
  <si>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</si>
  <si>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</si>
  <si>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</si>
  <si>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</si>
  <si>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</si>
  <si>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</si>
  <si>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</si>
  <si>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</si>
  <si>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</si>
  <si>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</si>
  <si>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</si>
  <si>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</si>
  <si>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</si>
  <si>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</si>
  <si>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</si>
  <si>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</si>
  <si>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</si>
  <si>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</si>
  <si>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</si>
  <si>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</si>
  <si>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</si>
  <si>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</si>
  <si>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</si>
  <si>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</si>
  <si>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</si>
  <si>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</si>
  <si>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</si>
  <si>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</si>
  <si>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</si>
  <si>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</si>
  <si>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</si>
  <si>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</si>
  <si>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</si>
  <si>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</si>
  <si>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</si>
  <si>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</si>
  <si>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</si>
  <si>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</si>
  <si>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</si>
  <si>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</si>
  <si>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</si>
  <si>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</si>
  <si>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</si>
  <si>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</si>
  <si>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</si>
  <si>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</si>
  <si>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</si>
  <si>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</si>
  <si>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</si>
  <si>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</si>
  <si>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</si>
  <si>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</si>
  <si>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</si>
  <si>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</si>
  <si>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</si>
  <si>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</si>
  <si>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</si>
  <si>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</si>
  <si>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</si>
  <si>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</si>
  <si>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</si>
  <si>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</si>
  <si>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</si>
  <si>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</si>
  <si>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</si>
  <si>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</si>
  <si>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</si>
  <si>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</si>
  <si>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</si>
  <si>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</si>
  <si>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</si>
  <si>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</si>
  <si>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</si>
  <si>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</si>
  <si>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</si>
  <si>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</si>
  <si>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</si>
  <si>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</si>
  <si>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</si>
  <si>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</si>
  <si>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</si>
  <si>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</si>
  <si>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</si>
  <si>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</si>
  <si>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</si>
  <si>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</si>
  <si>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</si>
  <si>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</si>
  <si>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</si>
  <si>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</si>
  <si>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</si>
  <si>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</si>
  <si>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</si>
  <si>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</si>
  <si>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</si>
  <si>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</si>
  <si>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</si>
  <si>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</si>
  <si>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</si>
  <si>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</si>
  <si>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</si>
  <si>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</si>
  <si>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</si>
  <si>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</si>
  <si>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</si>
  <si>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</si>
  <si>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</si>
  <si>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</si>
  <si>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</si>
  <si>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</si>
  <si>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</si>
  <si>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</si>
  <si>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</si>
  <si>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</si>
  <si>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</si>
  <si>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</si>
  <si>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</si>
  <si>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</si>
  <si>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</si>
  <si>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</si>
  <si>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</si>
  <si>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</si>
  <si>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</si>
  <si>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</si>
  <si>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</si>
  <si>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</si>
  <si>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</si>
  <si>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</si>
  <si>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</si>
  <si>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</si>
  <si>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</si>
  <si>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</si>
  <si>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</si>
  <si>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</si>
  <si>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</si>
  <si>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</si>
  <si>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</si>
  <si>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</si>
  <si>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</si>
  <si>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</si>
  <si>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</si>
  <si>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</si>
  <si>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</si>
  <si>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</si>
  <si>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</si>
  <si>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</si>
  <si>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</si>
  <si>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</si>
  <si>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</si>
  <si>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</si>
  <si>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</si>
  <si>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</si>
  <si>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</si>
  <si>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</si>
  <si>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</si>
  <si>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</si>
  <si>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</si>
  <si>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</si>
  <si>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</si>
  <si>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</si>
  <si>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</si>
  <si>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</si>
  <si>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</si>
  <si>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</si>
  <si>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</si>
  <si>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</si>
  <si>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</si>
  <si>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</si>
  <si>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</si>
  <si>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</si>
  <si>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</si>
  <si>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</si>
  <si>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</si>
  <si>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</si>
  <si>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</si>
  <si>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</si>
  <si>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</si>
  <si>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</si>
  <si>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</si>
  <si>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</si>
  <si>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</si>
  <si>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</si>
  <si>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</si>
  <si>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</si>
  <si>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</si>
  <si>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</si>
  <si>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</si>
  <si>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</si>
  <si>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</si>
  <si>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</si>
  <si>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</si>
  <si>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</si>
  <si>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</si>
  <si>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</si>
  <si>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</si>
  <si>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</si>
  <si>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</si>
  <si>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</si>
  <si>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</si>
  <si>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</si>
  <si>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</si>
  <si>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</si>
  <si>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</si>
  <si>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</si>
  <si>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</si>
  <si>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</si>
  <si>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</si>
  <si>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</si>
  <si>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</si>
  <si>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</si>
  <si>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</si>
  <si>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</si>
  <si>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</si>
  <si>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</si>
  <si>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</si>
  <si>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</si>
  <si>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</si>
  <si>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</si>
  <si>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</si>
  <si>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</si>
  <si>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</si>
  <si>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</si>
  <si>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</si>
  <si>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</si>
  <si>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</si>
  <si>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</si>
  <si>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</si>
  <si>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</si>
  <si>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</si>
  <si>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</si>
  <si>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</si>
  <si>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</si>
  <si>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</si>
  <si>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</si>
  <si>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</si>
  <si>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</si>
  <si>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</si>
  <si>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</si>
  <si>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</si>
  <si>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</si>
  <si>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</si>
  <si>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</si>
  <si>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</si>
  <si>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</si>
  <si>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</si>
  <si>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</si>
  <si>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</si>
  <si>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</si>
  <si>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</si>
  <si>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</si>
  <si>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</si>
  <si>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</si>
  <si>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</si>
  <si>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</si>
  <si>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</si>
  <si>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</si>
  <si>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</si>
  <si>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</si>
  <si>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</si>
  <si>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</si>
  <si>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</si>
  <si>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</si>
  <si>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</si>
  <si>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</si>
  <si>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</si>
  <si>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</si>
  <si>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</si>
  <si>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</si>
  <si>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</si>
  <si>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</si>
  <si>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</si>
  <si>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</si>
  <si>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</si>
  <si>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</si>
  <si>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</si>
  <si>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</si>
  <si>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</si>
  <si>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</si>
  <si>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</si>
  <si>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</si>
  <si>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</si>
  <si>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</si>
  <si>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</si>
  <si>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</si>
  <si>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</si>
  <si>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</si>
  <si>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</si>
  <si>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</si>
  <si>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</si>
  <si>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</si>
  <si>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</si>
  <si>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</si>
  <si>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</si>
  <si>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</si>
  <si>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</si>
  <si>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</si>
  <si>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</si>
  <si>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</si>
  <si>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</si>
  <si>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</si>
  <si>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</si>
  <si>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</si>
  <si>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</si>
  <si>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</si>
  <si>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</si>
  <si>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</si>
  <si>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</si>
  <si>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</si>
  <si>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</si>
  <si>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</si>
  <si>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</si>
  <si>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</si>
  <si>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</si>
  <si>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</si>
  <si>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</si>
  <si>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</si>
  <si>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</si>
  <si>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</si>
  <si>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</si>
  <si>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</si>
  <si>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</si>
  <si>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</si>
  <si>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</si>
  <si>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</si>
  <si>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</si>
  <si>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</si>
  <si>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</si>
  <si>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</si>
  <si>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</si>
  <si>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</si>
  <si>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</si>
  <si>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</si>
  <si>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</si>
  <si>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</si>
  <si>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</si>
  <si>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</si>
  <si>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</si>
  <si>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</si>
  <si>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</si>
  <si>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</si>
  <si>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</si>
  <si>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</si>
  <si>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</si>
  <si>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</si>
  <si>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</si>
  <si>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</si>
  <si>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</si>
  <si>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</si>
  <si>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</si>
  <si>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</si>
  <si>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</si>
  <si>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</si>
  <si>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</si>
  <si>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</si>
  <si>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</si>
  <si>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</si>
  <si>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</si>
  <si>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</si>
  <si>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</si>
  <si>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</si>
  <si>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</si>
  <si>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</si>
  <si>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</si>
  <si>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</si>
  <si>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</si>
  <si>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</si>
  <si>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</si>
  <si>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</si>
  <si>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</si>
  <si>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</si>
  <si>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</si>
  <si>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</si>
  <si>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</si>
  <si>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</si>
  <si>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</si>
  <si>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</si>
  <si>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</si>
  <si>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</si>
  <si>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</si>
  <si>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</si>
  <si>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</si>
  <si>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</si>
  <si>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</si>
  <si>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</si>
  <si>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</si>
  <si>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</si>
  <si>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</si>
  <si>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</si>
  <si>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</si>
  <si>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</si>
  <si>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</si>
  <si>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</si>
  <si>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</si>
  <si>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</si>
  <si>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</si>
  <si>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</si>
  <si>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</si>
  <si>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</si>
  <si>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</si>
  <si>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</si>
  <si>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</si>
  <si>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</si>
  <si>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</si>
  <si>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</si>
  <si>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</si>
  <si>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</si>
  <si>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</si>
  <si>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</si>
  <si>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</si>
  <si>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</si>
  <si>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</si>
  <si>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</si>
  <si>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</si>
  <si>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</si>
  <si>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</si>
  <si>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</si>
  <si>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</si>
  <si>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</si>
  <si>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</si>
  <si>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</si>
  <si>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</si>
  <si>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</si>
  <si>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</si>
  <si>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</si>
  <si>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</si>
  <si>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</si>
  <si>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</si>
  <si>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</si>
  <si>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</si>
  <si>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</si>
  <si>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</si>
  <si>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</si>
  <si>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</si>
  <si>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</si>
  <si>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</si>
  <si>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</si>
  <si>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</si>
  <si>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</si>
  <si>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</si>
  <si>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</si>
  <si>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</si>
  <si>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</si>
  <si>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</si>
  <si>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</si>
  <si>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</si>
  <si>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</si>
  <si>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</si>
  <si>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</si>
  <si>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</si>
  <si>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</si>
  <si>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</si>
  <si>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</si>
  <si>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</si>
  <si>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</si>
  <si>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</si>
  <si>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</si>
  <si>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</si>
  <si>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</si>
  <si>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</si>
  <si>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</si>
  <si>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</si>
  <si>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</si>
  <si>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</si>
  <si>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</si>
  <si>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</si>
  <si>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</si>
  <si>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</si>
  <si>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</si>
  <si>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</si>
  <si>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</si>
  <si>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</si>
  <si>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</si>
  <si>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</si>
  <si>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</si>
  <si>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</si>
  <si>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</si>
  <si>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</si>
  <si>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</si>
  <si>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</si>
  <si>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</si>
  <si>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</si>
  <si>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</si>
  <si>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</si>
  <si>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</si>
  <si>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</si>
  <si>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</si>
  <si>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</si>
  <si>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</si>
  <si>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</si>
  <si>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</si>
  <si>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</si>
  <si>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</si>
  <si>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</si>
  <si>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</si>
  <si>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</si>
  <si>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</si>
  <si>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</si>
  <si>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</si>
  <si>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</si>
  <si>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</si>
  <si>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</si>
  <si>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</si>
  <si>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</si>
  <si>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</si>
  <si>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</si>
  <si>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</si>
  <si>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</si>
  <si>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</si>
  <si>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</si>
  <si>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</si>
  <si>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</si>
  <si>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</si>
  <si>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</si>
  <si>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</si>
  <si>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</si>
  <si>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</si>
  <si>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</si>
  <si>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</si>
  <si>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</si>
  <si>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</si>
  <si>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</si>
  <si>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</si>
  <si>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</si>
  <si>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</si>
  <si>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</si>
  <si>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</si>
  <si>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</si>
  <si>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</si>
  <si>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</si>
  <si>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</si>
  <si>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</si>
  <si>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</si>
  <si>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</si>
  <si>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</si>
  <si>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</si>
  <si>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</si>
  <si>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</si>
  <si>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</si>
  <si>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</si>
  <si>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</si>
  <si>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</si>
  <si>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</si>
  <si>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</si>
  <si>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</si>
  <si>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</si>
  <si>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</si>
  <si>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</si>
  <si>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</si>
  <si>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</si>
  <si>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</si>
  <si>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</si>
  <si>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</si>
  <si>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</si>
  <si>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</si>
  <si>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</si>
  <si>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</si>
  <si>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</si>
  <si>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</si>
  <si>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</si>
  <si>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</si>
  <si>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</si>
  <si>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</si>
  <si>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</si>
  <si>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</si>
  <si>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</si>
  <si>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</si>
  <si>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</si>
  <si>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</si>
  <si>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</si>
  <si>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</si>
  <si>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</si>
  <si>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</si>
  <si>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</si>
  <si>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</si>
  <si>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</si>
  <si>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</si>
  <si>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</si>
  <si>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</si>
  <si>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</si>
  <si>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</si>
  <si>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</si>
  <si>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</si>
  <si>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</si>
  <si>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</si>
  <si>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</si>
  <si>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</si>
  <si>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</si>
  <si>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</si>
  <si>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</si>
  <si>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</si>
  <si>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</si>
  <si>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</si>
  <si>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</si>
  <si>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</si>
  <si>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</si>
  <si>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</si>
  <si>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</si>
  <si>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</si>
  <si>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</si>
  <si>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</si>
  <si>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</si>
  <si>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</si>
  <si>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</si>
  <si>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</si>
  <si>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</si>
  <si>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</si>
  <si>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</si>
  <si>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</si>
  <si>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</si>
  <si>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</si>
  <si>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</si>
  <si>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</si>
  <si>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</si>
  <si>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</si>
  <si>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</si>
  <si>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</si>
  <si>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</si>
  <si>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</si>
  <si>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</si>
  <si>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</si>
  <si>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</si>
  <si>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</si>
  <si>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</si>
  <si>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</si>
  <si>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</si>
  <si>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</si>
  <si>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</si>
  <si>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</si>
  <si>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</si>
  <si>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</si>
  <si>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</si>
  <si>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</si>
  <si>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</si>
  <si>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</si>
  <si>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</si>
  <si>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</si>
  <si>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</si>
  <si>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</si>
  <si>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</si>
  <si>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</si>
  <si>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</si>
  <si>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</si>
  <si>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</si>
  <si>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</si>
  <si>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</si>
  <si>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</si>
  <si>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</si>
  <si>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</si>
  <si>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</si>
  <si>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</si>
  <si>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</si>
  <si>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</si>
  <si>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</si>
  <si>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</si>
  <si>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</si>
  <si>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</si>
  <si>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</si>
  <si>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</si>
  <si>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</si>
  <si>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</si>
  <si>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</si>
  <si>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</si>
  <si>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</si>
  <si>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</si>
  <si>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</si>
  <si>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</si>
  <si>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</si>
  <si>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</si>
  <si>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</si>
  <si>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</si>
  <si>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</si>
  <si>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</si>
  <si>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</si>
  <si>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</si>
  <si>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</si>
  <si>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</si>
  <si>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</si>
  <si>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</si>
  <si>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</si>
  <si>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</si>
  <si>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</si>
  <si>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</si>
  <si>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</si>
  <si>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</si>
  <si>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</si>
  <si>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</si>
  <si>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</si>
  <si>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</si>
  <si>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</si>
  <si>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</si>
  <si>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</si>
  <si>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</si>
  <si>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</si>
  <si>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</si>
  <si>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</si>
  <si>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</si>
  <si>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</si>
  <si>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</si>
  <si>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</si>
  <si>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</si>
  <si>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</si>
  <si>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</si>
  <si>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</si>
  <si>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</si>
  <si>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</si>
  <si>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</si>
  <si>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</si>
  <si>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</si>
  <si>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</si>
  <si>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</si>
  <si>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</si>
  <si>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</si>
  <si>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</si>
  <si>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</si>
  <si>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</si>
  <si>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</si>
  <si>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</si>
  <si>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</si>
  <si>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</si>
  <si>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</si>
  <si>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</si>
  <si>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</si>
  <si>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</si>
  <si>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</si>
  <si>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</si>
  <si>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</si>
  <si>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</si>
  <si>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</si>
  <si>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</si>
  <si>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</si>
  <si>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</si>
  <si>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</si>
  <si>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</si>
  <si>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</si>
  <si>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</si>
  <si>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</si>
  <si>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</si>
  <si>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</si>
  <si>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</si>
  <si>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</si>
  <si>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</si>
  <si>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</si>
  <si>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</si>
  <si>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</si>
  <si>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</si>
  <si>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</si>
  <si>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</si>
  <si>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</si>
  <si>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</si>
  <si>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</si>
  <si>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</si>
  <si>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</si>
  <si>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</si>
  <si>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</si>
  <si>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</si>
  <si>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</si>
  <si>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</si>
  <si>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</si>
  <si>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</si>
  <si>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</si>
  <si>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</si>
  <si>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</si>
  <si>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</si>
  <si>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</si>
  <si>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</si>
  <si>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</si>
  <si>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</si>
  <si>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</si>
  <si>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</si>
  <si>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</si>
  <si>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</si>
  <si>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</si>
  <si>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</si>
  <si>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</si>
  <si>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</si>
  <si>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</si>
  <si>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</si>
  <si>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</si>
  <si>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</si>
  <si>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</si>
  <si>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</si>
  <si>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</si>
  <si>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</si>
  <si>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</si>
  <si>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</si>
  <si>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</si>
  <si>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</si>
  <si>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</si>
  <si>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</si>
  <si>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</si>
  <si>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</si>
  <si>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</si>
  <si>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</si>
  <si>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</si>
  <si>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</si>
  <si>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</si>
  <si>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</si>
  <si>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</si>
  <si>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</si>
  <si>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</si>
  <si>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</si>
  <si>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</si>
  <si>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</si>
  <si>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</si>
  <si>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</si>
  <si>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</si>
  <si>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</si>
  <si>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</si>
  <si>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</si>
  <si>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</si>
  <si>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</si>
  <si>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</si>
  <si>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</si>
  <si>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</si>
  <si>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</si>
  <si>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</si>
  <si>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</si>
  <si>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</si>
  <si>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</si>
  <si>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</si>
  <si>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</si>
  <si>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</si>
  <si>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</si>
  <si>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</si>
  <si>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</si>
  <si>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</si>
  <si>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</si>
  <si>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</si>
  <si>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</si>
  <si>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</si>
  <si>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</si>
  <si>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</si>
  <si>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</si>
  <si>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</si>
  <si>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</si>
  <si>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</si>
  <si>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</si>
  <si>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</si>
  <si>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</si>
  <si>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</si>
  <si>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</si>
  <si>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</si>
  <si>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</si>
  <si>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</si>
  <si>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</si>
  <si>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</si>
  <si>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</si>
  <si>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</si>
  <si>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</si>
  <si>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</si>
  <si>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</si>
  <si>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</si>
  <si>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</si>
  <si>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</si>
  <si>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</si>
  <si>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</si>
  <si>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</si>
  <si>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</si>
  <si>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</si>
  <si>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</si>
  <si>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</si>
  <si>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</si>
  <si>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</si>
  <si>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</si>
  <si>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</si>
  <si>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</si>
  <si>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</si>
  <si>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</si>
  <si>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</si>
  <si>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</si>
  <si>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</si>
  <si>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</si>
  <si>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</si>
  <si>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</si>
  <si>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</si>
  <si>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</si>
  <si>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</si>
  <si>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</si>
  <si>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</si>
  <si>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</si>
  <si>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</si>
  <si>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</si>
  <si>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</si>
  <si>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</si>
  <si>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</si>
  <si>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</si>
  <si>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</si>
  <si>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</si>
  <si>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</si>
  <si>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</si>
  <si>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</si>
  <si>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</si>
  <si>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</si>
  <si>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</si>
  <si>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</si>
  <si>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</si>
  <si>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</si>
  <si>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</si>
  <si>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</si>
  <si>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</si>
  <si>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</si>
  <si>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</si>
  <si>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</si>
  <si>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</si>
  <si>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</si>
  <si>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</si>
  <si>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</si>
  <si>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</si>
  <si>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</si>
  <si>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</si>
  <si>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</si>
  <si>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</si>
  <si>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</si>
  <si>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</si>
  <si>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</si>
  <si>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</si>
  <si>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</si>
  <si>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</si>
  <si>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</si>
  <si>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</si>
  <si>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</si>
  <si>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</si>
  <si>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</si>
  <si>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</si>
  <si>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</si>
  <si>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</si>
  <si>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</si>
  <si>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</si>
  <si>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</si>
  <si>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</si>
  <si>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</si>
  <si>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</si>
  <si>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</si>
  <si>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</si>
  <si>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</si>
  <si>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</si>
  <si>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</si>
  <si>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</si>
  <si>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</si>
  <si>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</si>
  <si>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</si>
  <si>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</si>
  <si>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</si>
  <si>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</si>
  <si>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</si>
  <si>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</si>
  <si>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</si>
  <si>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</si>
  <si>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</si>
  <si>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</si>
  <si>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</si>
  <si>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</si>
  <si>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</si>
  <si>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</si>
  <si>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</si>
  <si>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</si>
  <si>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</si>
  <si>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</si>
  <si>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</si>
  <si>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</si>
  <si>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</si>
  <si>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</si>
  <si>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</si>
  <si>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</si>
  <si>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</si>
  <si>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</si>
  <si>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</si>
  <si>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</si>
  <si>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</si>
  <si>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</si>
  <si>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</si>
  <si>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</si>
  <si>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</si>
  <si>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</si>
  <si>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</si>
  <si>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</si>
  <si>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</si>
  <si>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</si>
  <si>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</si>
  <si>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</si>
  <si>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</si>
  <si>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</si>
  <si>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</si>
  <si>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</si>
  <si>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</si>
  <si>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</si>
  <si>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</si>
  <si>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</si>
  <si>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</si>
  <si>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</si>
  <si>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</si>
  <si>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</si>
  <si>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</si>
  <si>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</si>
  <si>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</si>
  <si>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</si>
  <si>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</si>
  <si>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</si>
  <si>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</si>
  <si>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</si>
  <si>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</si>
  <si>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</si>
  <si>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</si>
  <si>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</si>
  <si>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</si>
  <si>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</si>
  <si>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</si>
  <si>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</si>
  <si>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</si>
  <si>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</si>
  <si>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</si>
  <si>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</si>
  <si>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</si>
  <si>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</si>
  <si>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</si>
  <si>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</si>
  <si>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</si>
  <si>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</si>
  <si>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</si>
  <si>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</si>
  <si>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</si>
  <si>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</si>
  <si>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</si>
  <si>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</si>
  <si>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</si>
  <si>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</si>
  <si>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</si>
  <si>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</si>
  <si>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</si>
  <si>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</si>
  <si>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</si>
  <si>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</si>
  <si>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</si>
  <si>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</si>
  <si>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</si>
  <si>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</si>
  <si>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</si>
  <si>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</si>
  <si>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</si>
  <si>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</si>
  <si>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</si>
  <si>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</si>
  <si>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</si>
  <si>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</si>
  <si>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</si>
  <si>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</si>
  <si>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</si>
  <si>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</si>
  <si>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</si>
  <si>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</si>
  <si>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</si>
  <si>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</si>
  <si>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</si>
  <si>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</si>
  <si>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</si>
  <si>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</si>
  <si>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</si>
  <si>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</si>
  <si>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</si>
  <si>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</si>
  <si>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</si>
  <si>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</si>
  <si>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</si>
  <si>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</si>
  <si>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</si>
  <si>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</si>
  <si>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</si>
  <si>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</si>
  <si>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</si>
  <si>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</si>
  <si>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</si>
  <si>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</si>
  <si>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</si>
  <si>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</si>
  <si>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</si>
  <si>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</si>
  <si>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</si>
  <si>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</si>
  <si>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</si>
  <si>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</si>
  <si>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</si>
  <si>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</si>
  <si>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</si>
  <si>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</si>
  <si>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</si>
  <si>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</si>
  <si>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</si>
  <si>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</si>
  <si>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</si>
  <si>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</si>
  <si>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</si>
  <si>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</si>
  <si>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</si>
  <si>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</si>
  <si>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</si>
  <si>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</si>
  <si>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</si>
  <si>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</si>
  <si>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</si>
  <si>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</si>
  <si>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</si>
  <si>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</si>
  <si>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</si>
  <si>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</si>
  <si>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</si>
  <si>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</si>
  <si>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</si>
  <si>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</si>
  <si>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</si>
  <si>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</si>
  <si>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</si>
  <si>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</si>
  <si>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</si>
  <si>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</si>
  <si>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</si>
  <si>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</si>
  <si>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</si>
  <si>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</si>
  <si>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</si>
  <si>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</si>
  <si>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</si>
  <si>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</si>
  <si>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</si>
  <si>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</si>
  <si>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</si>
  <si>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</si>
  <si>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</si>
  <si>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</si>
  <si>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</si>
  <si>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</si>
  <si>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</si>
  <si>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</si>
  <si>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</si>
  <si>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</si>
  <si>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</si>
  <si>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</si>
  <si>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</si>
  <si>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</si>
  <si>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</si>
  <si>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</si>
  <si>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</si>
  <si>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</si>
  <si>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</si>
  <si>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</si>
  <si>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</si>
  <si>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</si>
  <si>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</si>
  <si>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</si>
  <si>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</si>
  <si>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</si>
  <si>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</si>
  <si>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</si>
  <si>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</si>
  <si>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</si>
  <si>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</si>
  <si>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</si>
  <si>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</si>
  <si>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</si>
  <si>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</si>
  <si>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</si>
  <si>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</si>
  <si>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</si>
  <si>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</si>
  <si>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</si>
  <si>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</si>
  <si>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</si>
  <si>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</si>
  <si>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</si>
  <si>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</si>
  <si>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</si>
  <si>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</si>
  <si>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</si>
  <si>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</si>
  <si>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</si>
  <si>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</si>
  <si>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</si>
  <si>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</si>
  <si>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</si>
  <si>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</si>
  <si>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</si>
  <si>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</si>
  <si>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</si>
  <si>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</si>
  <si>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</si>
  <si>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</si>
  <si>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</si>
  <si>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</si>
  <si>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</si>
  <si>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</si>
  <si>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</si>
  <si>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</si>
  <si>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</si>
  <si>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</si>
  <si>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</si>
  <si>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</si>
  <si>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</si>
  <si>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</si>
  <si>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</si>
  <si>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</si>
  <si>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</si>
  <si>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</si>
  <si>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</si>
  <si>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</si>
  <si>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</si>
  <si>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</si>
  <si>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</si>
  <si>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</si>
  <si>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</si>
  <si>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</si>
  <si>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</si>
  <si>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</si>
  <si>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</si>
  <si>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</si>
  <si>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</si>
  <si>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</si>
  <si>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</si>
  <si>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</si>
  <si>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</si>
  <si>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</si>
  <si>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</si>
  <si>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</si>
  <si>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</si>
  <si>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</si>
  <si>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</si>
  <si>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</si>
  <si>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</si>
  <si>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</si>
  <si>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</si>
  <si>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</si>
  <si>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</si>
  <si>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</si>
  <si>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</si>
  <si>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</si>
  <si>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</si>
  <si>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</si>
  <si>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</si>
  <si>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</si>
  <si>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</si>
  <si>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</si>
  <si>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</si>
  <si>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</si>
  <si>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</si>
  <si>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</si>
  <si>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</si>
  <si>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</si>
  <si>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</si>
  <si>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</si>
  <si>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</si>
  <si>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</si>
  <si>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</si>
  <si>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</si>
  <si>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</si>
  <si>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</si>
  <si>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</si>
  <si>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</si>
  <si>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</si>
  <si>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</si>
  <si>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</si>
  <si>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</si>
  <si>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</si>
  <si>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</si>
  <si>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</si>
  <si>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</si>
  <si>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</si>
  <si>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</si>
  <si>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</si>
  <si>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</si>
  <si>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</si>
  <si>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</si>
  <si>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</si>
  <si>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</si>
  <si>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</si>
  <si>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</si>
  <si>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</si>
  <si>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</si>
  <si>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</si>
  <si>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</si>
  <si>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</si>
  <si>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</si>
  <si>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</si>
  <si>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</si>
  <si>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</si>
  <si>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</si>
  <si>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</si>
  <si>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</si>
  <si>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</si>
  <si>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</si>
  <si>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</si>
  <si>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</si>
  <si>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</si>
  <si>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</si>
  <si>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</si>
  <si>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</si>
  <si>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</si>
  <si>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</si>
  <si>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</si>
  <si>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</si>
  <si>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</si>
  <si>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</si>
  <si>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</si>
  <si>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</si>
  <si>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</si>
  <si>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</si>
  <si>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</si>
  <si>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</si>
  <si>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</si>
  <si>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</si>
  <si>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</si>
  <si>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</si>
  <si>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</si>
  <si>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</si>
  <si>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</si>
  <si>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</si>
  <si>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</si>
  <si>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</si>
  <si>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</si>
  <si>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</si>
  <si>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</si>
  <si>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</si>
  <si>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</si>
  <si>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</si>
  <si>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</si>
  <si>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</si>
  <si>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</si>
  <si>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</si>
  <si>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</si>
  <si>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</si>
  <si>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</si>
  <si>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</si>
  <si>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</si>
  <si>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</si>
  <si>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</si>
  <si>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</si>
  <si>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</si>
  <si>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</si>
  <si>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</si>
  <si>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</si>
  <si>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</si>
  <si>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</si>
  <si>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</si>
  <si>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</si>
  <si>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</si>
  <si>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</si>
  <si>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</si>
  <si>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</si>
  <si>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</si>
  <si>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</si>
  <si>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</si>
  <si>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</si>
  <si>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</si>
  <si>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</si>
  <si>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</si>
  <si>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</si>
  <si>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</si>
  <si>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</si>
  <si>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</si>
  <si>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</si>
  <si>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</si>
  <si>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</si>
  <si>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</si>
  <si>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</si>
  <si>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</si>
  <si>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</si>
  <si>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</si>
  <si>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</si>
  <si>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</si>
  <si>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</si>
  <si>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</si>
  <si>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</si>
  <si>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</si>
  <si>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</si>
  <si>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</si>
  <si>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</si>
  <si>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</si>
  <si>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</si>
  <si>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</si>
  <si>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</si>
  <si>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</si>
  <si>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</si>
  <si>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</si>
  <si>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</si>
  <si>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</si>
  <si>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</si>
  <si>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</si>
  <si>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</si>
  <si>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</si>
  <si>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</si>
  <si>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</si>
  <si>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</si>
  <si>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</si>
  <si>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</si>
  <si>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</si>
  <si>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</si>
  <si>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</si>
  <si>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</si>
  <si>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</si>
  <si>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</si>
  <si>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</si>
  <si>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</si>
  <si>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</si>
  <si>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</si>
  <si>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</si>
  <si>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</si>
  <si>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</si>
  <si>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</si>
  <si>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</si>
  <si>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</si>
  <si>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</si>
  <si>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</si>
  <si>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</si>
  <si>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</si>
  <si>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</si>
  <si>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</si>
  <si>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</si>
  <si>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</si>
  <si>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</si>
  <si>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</si>
  <si>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</si>
  <si>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</si>
  <si>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</si>
  <si>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</si>
  <si>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</si>
  <si>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</si>
  <si>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</si>
  <si>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</si>
  <si>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</si>
  <si>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</si>
  <si>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</si>
  <si>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</si>
  <si>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</si>
  <si>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</si>
  <si>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</si>
  <si>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</si>
  <si>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</si>
  <si>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</si>
  <si>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</si>
  <si>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</si>
  <si>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</si>
  <si>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</si>
  <si>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</si>
  <si>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</si>
  <si>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</si>
  <si>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</si>
  <si>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</si>
  <si>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</si>
  <si>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</si>
  <si>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</si>
  <si>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</si>
  <si>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</si>
  <si>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</si>
  <si>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</si>
  <si>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</si>
  <si>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</si>
  <si>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</si>
  <si>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</si>
  <si>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</si>
  <si>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</si>
  <si>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</si>
  <si>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</si>
  <si>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</si>
  <si>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</si>
  <si>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</si>
  <si>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</si>
  <si>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</si>
  <si>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</si>
  <si>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</si>
  <si>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</si>
  <si>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</si>
  <si>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</si>
  <si>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</si>
  <si>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</si>
  <si>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</si>
  <si>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</si>
  <si>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</si>
  <si>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</si>
  <si>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</si>
  <si>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</si>
  <si>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</si>
  <si>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</si>
  <si>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</si>
  <si>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</si>
  <si>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</si>
  <si>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</si>
  <si>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</si>
  <si>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</si>
  <si>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</si>
  <si>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</si>
  <si>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</si>
  <si>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</si>
  <si>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</si>
  <si>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</si>
  <si>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</si>
  <si>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</si>
  <si>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</si>
  <si>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</si>
  <si>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</si>
  <si>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</si>
  <si>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</si>
  <si>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</si>
  <si>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</si>
  <si>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</si>
  <si>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</si>
  <si>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</si>
  <si>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</si>
  <si>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</si>
  <si>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</si>
  <si>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</si>
  <si>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</si>
  <si>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</si>
  <si>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</si>
  <si>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</si>
  <si>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</si>
  <si>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</si>
  <si>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</si>
  <si>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</si>
  <si>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</si>
  <si>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</si>
  <si>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</si>
  <si>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</si>
  <si>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</si>
  <si>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</si>
  <si>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</si>
  <si>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</si>
  <si>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</si>
  <si>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</si>
  <si>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</si>
  <si>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</si>
  <si>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</si>
  <si>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</si>
  <si>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</si>
  <si>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</si>
  <si>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</si>
  <si>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</si>
  <si>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</si>
  <si>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</si>
  <si>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</si>
  <si>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</si>
  <si>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</si>
  <si>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</si>
  <si>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</si>
  <si>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</si>
  <si>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</si>
  <si>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</si>
  <si>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</si>
  <si>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</si>
  <si>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</si>
  <si>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</si>
  <si>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</si>
  <si>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</si>
  <si>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</si>
  <si>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</si>
  <si>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</si>
  <si>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</si>
  <si>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</si>
  <si>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</si>
  <si>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</si>
  <si>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</si>
  <si>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</si>
  <si>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</si>
  <si>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</si>
  <si>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</si>
  <si>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</si>
  <si>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</si>
  <si>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</si>
  <si>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</si>
  <si>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</si>
  <si>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</si>
  <si>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</si>
  <si>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</si>
  <si>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</si>
  <si>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</si>
  <si>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</si>
  <si>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</si>
  <si>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</si>
  <si>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</si>
  <si>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</si>
  <si>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</si>
  <si>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</si>
  <si>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</si>
  <si>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</si>
  <si>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</si>
  <si>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</si>
  <si>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</si>
  <si>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</si>
  <si>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</si>
  <si>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</si>
  <si>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</si>
  <si>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</si>
  <si>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</si>
  <si>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</si>
  <si>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</si>
  <si>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</si>
  <si>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</si>
  <si>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</si>
  <si>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</si>
  <si>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</si>
  <si>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</si>
  <si>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</si>
  <si>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</si>
  <si>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</si>
  <si>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</si>
  <si>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</si>
  <si>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</si>
  <si>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</si>
  <si>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</si>
  <si>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</si>
  <si>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</si>
  <si>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</si>
  <si>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</si>
  <si>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</si>
  <si>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</si>
  <si>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</si>
  <si>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</si>
  <si>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</si>
  <si>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</si>
  <si>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</si>
  <si>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</si>
  <si>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</si>
  <si>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</si>
  <si>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</si>
  <si>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</si>
  <si>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</si>
  <si>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</si>
  <si>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</si>
  <si>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</si>
  <si>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</si>
  <si>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</si>
  <si>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</si>
  <si>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</si>
  <si>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</si>
  <si>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</si>
  <si>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</si>
  <si>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</si>
  <si>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</si>
  <si>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</si>
  <si>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</si>
  <si>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</si>
  <si>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</si>
  <si>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</si>
  <si>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</si>
  <si>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</si>
  <si>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</si>
  <si>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</si>
  <si>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</si>
  <si>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</si>
  <si>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</si>
  <si>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</si>
  <si>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</si>
  <si>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</si>
  <si>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</si>
  <si>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</si>
  <si>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</si>
  <si>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</si>
  <si>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</si>
  <si>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</si>
  <si>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</si>
  <si>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</si>
  <si>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</si>
  <si>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</si>
  <si>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</si>
  <si>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</si>
  <si>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</si>
  <si>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</si>
  <si>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</si>
  <si>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</si>
  <si>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</si>
  <si>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</si>
  <si>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</si>
  <si>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</si>
  <si>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</si>
  <si>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</si>
  <si>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</si>
  <si>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</si>
  <si>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</si>
  <si>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</si>
  <si>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</si>
  <si>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</si>
  <si>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</si>
  <si>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</si>
  <si>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</si>
  <si>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</si>
  <si>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</si>
  <si>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</si>
  <si>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</si>
  <si>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</si>
  <si>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</si>
  <si>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</si>
  <si>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</si>
  <si>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</si>
  <si>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</si>
  <si>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</si>
  <si>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</si>
  <si>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</si>
  <si>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</si>
  <si>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</si>
  <si>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</si>
  <si>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</si>
  <si>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</si>
  <si>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</si>
  <si>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</si>
  <si>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</si>
  <si>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</si>
  <si>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</si>
  <si>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</si>
  <si>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</si>
  <si>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</si>
  <si>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</si>
  <si>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</si>
  <si>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</si>
  <si>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</si>
  <si>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</si>
  <si>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</si>
  <si>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</si>
  <si>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</si>
  <si>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</si>
  <si>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</si>
  <si>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</si>
  <si>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</si>
  <si>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</si>
  <si>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</si>
  <si>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</si>
  <si>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</si>
  <si>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</si>
  <si>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</si>
  <si>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</si>
  <si>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</si>
  <si>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</si>
  <si>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</si>
  <si>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</si>
  <si>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</si>
  <si>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</si>
  <si>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</si>
  <si>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</si>
  <si>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</si>
  <si>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</si>
  <si>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</si>
  <si>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</si>
  <si>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</si>
  <si>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</si>
  <si>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</si>
  <si>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</si>
  <si>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</si>
  <si>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</si>
  <si>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</si>
  <si>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</si>
  <si>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</si>
  <si>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</si>
  <si>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</si>
  <si>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</si>
  <si>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</si>
  <si>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</si>
  <si>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</si>
  <si>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</si>
  <si>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</si>
  <si>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</si>
  <si>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</si>
  <si>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</si>
  <si>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</si>
  <si>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</si>
  <si>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</si>
  <si>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</si>
  <si>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</si>
  <si>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</si>
  <si>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</si>
  <si>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</si>
  <si>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</si>
  <si>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</si>
  <si>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</si>
  <si>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</si>
  <si>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</si>
  <si>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</si>
  <si>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</si>
  <si>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</si>
  <si>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</si>
  <si>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</si>
  <si>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</si>
  <si>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</si>
  <si>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</si>
  <si>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</si>
  <si>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</si>
  <si>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</si>
  <si>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</si>
  <si>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</si>
  <si>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</si>
  <si>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</si>
  <si>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</si>
  <si>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</si>
  <si>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</si>
  <si>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</si>
  <si>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</si>
  <si>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</si>
  <si>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</si>
  <si>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</si>
  <si>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</si>
  <si>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</si>
  <si>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</si>
  <si>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</si>
  <si>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</si>
  <si>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</si>
  <si>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</si>
  <si>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</si>
  <si>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</si>
  <si>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</si>
  <si>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</si>
  <si>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</si>
  <si>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</si>
  <si>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</si>
  <si>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</si>
  <si>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</si>
  <si>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</si>
  <si>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</si>
  <si>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</si>
  <si>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</si>
  <si>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</si>
  <si>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</si>
  <si>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</si>
  <si>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</si>
  <si>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</si>
  <si>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</si>
  <si>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</si>
  <si>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</si>
  <si>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</si>
  <si>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</si>
  <si>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</si>
  <si>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</si>
  <si>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</si>
  <si>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</si>
  <si>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</si>
  <si>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</si>
  <si>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</si>
  <si>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</si>
  <si>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</si>
  <si>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</si>
  <si>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</si>
  <si>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</si>
  <si>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</si>
  <si>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</si>
  <si>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</si>
  <si>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</si>
  <si>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</si>
  <si>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</si>
  <si>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</si>
  <si>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</si>
  <si>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</si>
  <si>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</si>
  <si>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</si>
  <si>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</si>
  <si>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</si>
  <si>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</si>
  <si>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</si>
  <si>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</si>
  <si>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</si>
  <si>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</si>
  <si>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</si>
  <si>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</si>
  <si>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</si>
  <si>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</si>
  <si>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</si>
  <si>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</si>
  <si>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</si>
  <si>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</si>
  <si>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</si>
  <si>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</si>
  <si>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</si>
  <si>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</si>
  <si>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</si>
  <si>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</si>
  <si>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</si>
  <si>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</si>
  <si>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</si>
  <si>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</si>
  <si>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</si>
  <si>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</si>
  <si>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</si>
  <si>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</si>
  <si>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</si>
  <si>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</si>
  <si>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</si>
  <si>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</si>
  <si>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</si>
  <si>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</si>
  <si>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</si>
  <si>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</si>
  <si>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</si>
  <si>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</si>
  <si>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</si>
  <si>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</si>
  <si>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</si>
  <si>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</si>
  <si>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</si>
  <si>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</si>
  <si>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</si>
  <si>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</si>
  <si>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</si>
  <si>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</si>
  <si>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</si>
  <si>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</si>
  <si>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</si>
  <si>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</si>
  <si>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</si>
  <si>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</si>
  <si>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</si>
  <si>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</si>
  <si>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</si>
  <si>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</si>
  <si>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</si>
  <si>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</si>
  <si>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</si>
  <si>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</si>
  <si>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</si>
  <si>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</si>
  <si>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</si>
  <si>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</si>
  <si>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</si>
  <si>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</si>
  <si>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</si>
  <si>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</si>
  <si>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</si>
  <si>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</si>
  <si>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</si>
  <si>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</si>
  <si>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</si>
  <si>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</si>
  <si>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</si>
  <si>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</si>
  <si>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</si>
  <si>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</si>
  <si>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</si>
  <si>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</si>
  <si>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</si>
  <si>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</si>
  <si>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</si>
  <si>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</si>
  <si>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</si>
  <si>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</si>
  <si>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</si>
  <si>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</si>
  <si>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</si>
  <si>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</si>
  <si>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</si>
  <si>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</si>
  <si>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</si>
  <si>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</si>
  <si>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</si>
  <si>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</si>
  <si>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</si>
  <si>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</si>
  <si>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</si>
  <si>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</si>
  <si>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</si>
  <si>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</si>
  <si>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</si>
  <si>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</si>
  <si>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</si>
  <si>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</si>
  <si>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</si>
  <si>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</si>
  <si>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</si>
  <si>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</si>
  <si>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</si>
  <si>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</si>
  <si>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</si>
  <si>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</si>
  <si>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</si>
  <si>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</si>
  <si>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</si>
  <si>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</si>
  <si>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</si>
  <si>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</si>
  <si>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</si>
  <si>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</si>
  <si>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</si>
  <si>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</si>
  <si>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</si>
  <si>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</si>
  <si>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</si>
  <si>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</si>
  <si>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</si>
  <si>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</si>
  <si>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</si>
  <si>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</si>
  <si>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</si>
  <si>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</si>
  <si>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</si>
  <si>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</si>
  <si>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</si>
  <si>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</si>
  <si>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</si>
  <si>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</si>
  <si>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</si>
  <si>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</si>
  <si>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</si>
  <si>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</si>
  <si>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</si>
  <si>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</si>
  <si>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</si>
  <si>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</si>
  <si>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</si>
  <si>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</si>
  <si>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</si>
  <si>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</si>
  <si>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</si>
  <si>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</si>
  <si>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</si>
  <si>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</si>
  <si>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</si>
  <si>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</si>
  <si>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</si>
  <si>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</si>
  <si>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</si>
  <si>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</si>
  <si>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</si>
  <si>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</si>
  <si>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</si>
  <si>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</si>
  <si>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</si>
  <si>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</si>
  <si>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</si>
  <si>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</si>
  <si>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</si>
  <si>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</si>
  <si>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</si>
  <si>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</si>
  <si>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</si>
  <si>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</si>
  <si>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</si>
  <si>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</si>
  <si>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</si>
  <si>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</si>
  <si>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</si>
  <si>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</si>
  <si>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</si>
  <si>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</si>
  <si>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</si>
  <si>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</si>
  <si>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</si>
  <si>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</si>
  <si>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</si>
  <si>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</si>
  <si>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</si>
  <si>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</si>
  <si>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</si>
  <si>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</si>
  <si>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</si>
  <si>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</si>
  <si>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</si>
  <si>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</si>
  <si>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</si>
  <si>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</si>
  <si>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</si>
  <si>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</si>
  <si>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</si>
  <si>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</si>
  <si>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</si>
  <si>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</si>
  <si>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</si>
  <si>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</si>
  <si>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</si>
  <si>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</si>
  <si>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</si>
  <si>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</si>
  <si>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</si>
  <si>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</si>
  <si>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</si>
  <si>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</si>
  <si>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</si>
  <si>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</si>
  <si>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</si>
  <si>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</si>
  <si>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</si>
  <si>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</si>
  <si>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</si>
  <si>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</si>
  <si>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</si>
  <si>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</si>
  <si>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</si>
  <si>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</si>
  <si>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</si>
  <si>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</si>
  <si>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</si>
  <si>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</si>
  <si>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</si>
  <si>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</si>
  <si>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</si>
  <si>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</si>
  <si>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</si>
  <si>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</si>
  <si>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</si>
  <si>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</si>
  <si>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</si>
  <si>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</si>
  <si>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</si>
  <si>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</si>
  <si>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</si>
  <si>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</si>
  <si>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</si>
  <si>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</si>
  <si>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</si>
  <si>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</si>
  <si>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</si>
  <si>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</si>
  <si>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</si>
  <si>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</si>
  <si>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</si>
  <si>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</si>
  <si>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</si>
  <si>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</si>
  <si>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</si>
  <si>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</si>
  <si>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</si>
  <si>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</si>
  <si>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</si>
  <si>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</si>
  <si>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</si>
  <si>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</si>
  <si>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</si>
  <si>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</si>
  <si>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</si>
  <si>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</si>
  <si>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</si>
  <si>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</si>
  <si>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</si>
  <si>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</si>
  <si>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</si>
  <si>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</si>
  <si>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</si>
  <si>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</si>
  <si>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</si>
  <si>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</si>
  <si>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</si>
  <si>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</si>
  <si>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</si>
  <si>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</si>
  <si>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</si>
  <si>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</si>
  <si>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</si>
  <si>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</si>
  <si>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</si>
  <si>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</si>
  <si>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</si>
  <si>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</si>
  <si>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</si>
  <si>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</si>
  <si>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</si>
  <si>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</si>
  <si>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</si>
  <si>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</si>
  <si>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</si>
  <si>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</si>
  <si>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</si>
  <si>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</si>
  <si>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</si>
  <si>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</si>
  <si>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</si>
  <si>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</si>
  <si>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</si>
  <si>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</si>
  <si>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</si>
  <si>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</si>
  <si>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</si>
  <si>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</si>
  <si>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</si>
  <si>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</si>
  <si>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</si>
  <si>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</si>
  <si>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</si>
  <si>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</si>
  <si>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</si>
  <si>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</si>
  <si>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</si>
  <si>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</si>
  <si>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</si>
  <si>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</si>
  <si>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</si>
  <si>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</si>
  <si>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</si>
  <si>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</si>
  <si>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</si>
  <si>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</si>
  <si>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</si>
  <si>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</si>
  <si>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</si>
  <si>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</si>
  <si>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</si>
  <si>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</si>
  <si>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</si>
  <si>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</si>
  <si>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</si>
  <si>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</si>
  <si>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</si>
  <si>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</si>
  <si>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</si>
  <si>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</si>
  <si>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</si>
  <si>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</si>
  <si>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</si>
  <si>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</si>
  <si>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</si>
  <si>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</si>
  <si>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</si>
  <si>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</si>
  <si>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</si>
  <si>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</si>
  <si>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</si>
  <si>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</si>
  <si>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</si>
  <si>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</si>
  <si>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</si>
  <si>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</si>
  <si>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</si>
  <si>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</si>
  <si>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</si>
  <si>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</si>
  <si>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</si>
  <si>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</si>
  <si>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</si>
  <si>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</si>
  <si>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</si>
  <si>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</si>
  <si>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</si>
  <si>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</si>
  <si>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</si>
  <si>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</si>
  <si>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</si>
  <si>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</si>
  <si>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</si>
  <si>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</si>
  <si>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</si>
  <si>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</si>
  <si>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</si>
  <si>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</si>
  <si>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</si>
  <si>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</si>
  <si>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</si>
  <si>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</si>
  <si>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</si>
  <si>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</si>
  <si>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</si>
  <si>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</si>
  <si>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</si>
  <si>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</si>
  <si>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</si>
  <si>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</si>
  <si>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</si>
  <si>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</si>
  <si>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</si>
  <si>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</si>
  <si>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</si>
  <si>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</si>
  <si>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</si>
  <si>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</si>
  <si>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</si>
  <si>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</si>
  <si>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</si>
  <si>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</si>
  <si>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</si>
  <si>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</si>
  <si>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</si>
  <si>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</si>
  <si>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</si>
  <si>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</si>
  <si>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</si>
  <si>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</si>
  <si>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</si>
  <si>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</si>
  <si>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</si>
  <si>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</si>
  <si>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</si>
  <si>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</si>
  <si>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</si>
  <si>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</si>
  <si>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</si>
  <si>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</si>
  <si>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</si>
  <si>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</si>
  <si>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</si>
  <si>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</si>
  <si>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</si>
  <si>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</si>
  <si>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</si>
  <si>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</si>
  <si>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</si>
  <si>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</si>
  <si>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</si>
  <si>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</si>
  <si>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</si>
  <si>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</si>
  <si>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</si>
  <si>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</si>
  <si>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</si>
  <si>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</si>
  <si>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</si>
  <si>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</si>
  <si>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</si>
  <si>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</si>
  <si>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</si>
  <si>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</si>
  <si>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</si>
  <si>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</si>
  <si>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</si>
  <si>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</si>
  <si>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</si>
  <si>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</si>
  <si>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</si>
  <si>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</si>
  <si>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</si>
  <si>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</si>
  <si>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</si>
  <si>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</si>
  <si>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</si>
  <si>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</si>
  <si>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</si>
  <si>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</si>
  <si>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</si>
  <si>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</si>
  <si>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</si>
  <si>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</si>
  <si>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</si>
  <si>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</si>
  <si>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</si>
  <si>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</si>
  <si>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</si>
  <si>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</si>
  <si>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</si>
  <si>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</si>
  <si>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</si>
  <si>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</si>
  <si>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</si>
  <si>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</si>
  <si>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</si>
  <si>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</si>
  <si>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</si>
  <si>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</si>
  <si>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</si>
  <si>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</si>
  <si>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</si>
  <si>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</si>
  <si>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</si>
  <si>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</si>
  <si>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</si>
  <si>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</si>
  <si>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</si>
  <si>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</si>
  <si>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</si>
  <si>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</si>
  <si>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</si>
  <si>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</si>
  <si>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</si>
  <si>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</si>
  <si>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</si>
  <si>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</si>
  <si>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</si>
  <si>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</si>
  <si>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</si>
  <si>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</si>
  <si>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</si>
  <si>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</si>
  <si>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</si>
  <si>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</si>
  <si>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</si>
  <si>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</si>
  <si>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</si>
  <si>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</si>
  <si>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</si>
  <si>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</si>
  <si>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</si>
  <si>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</si>
  <si>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</si>
  <si>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</si>
  <si>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</si>
  <si>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</si>
  <si>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</si>
  <si>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</si>
  <si>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</si>
  <si>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</si>
  <si>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</si>
  <si>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</si>
  <si>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</si>
  <si>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</si>
  <si>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</si>
  <si>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</si>
  <si>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</si>
  <si>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</si>
  <si>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</si>
  <si>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</si>
  <si>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</si>
  <si>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</si>
  <si>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</si>
  <si>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</si>
  <si>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</si>
  <si>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</si>
  <si>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</si>
  <si>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</si>
  <si>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</si>
  <si>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</si>
  <si>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</si>
  <si>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</si>
  <si>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</si>
  <si>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</si>
  <si>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</si>
  <si>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</si>
  <si>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</si>
  <si>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</si>
  <si>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</si>
  <si>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</si>
  <si>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</si>
  <si>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</si>
  <si>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</si>
  <si>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</si>
  <si>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</si>
  <si>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</si>
  <si>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</si>
  <si>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</si>
  <si>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</si>
  <si>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</si>
  <si>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</si>
  <si>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</si>
  <si>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</si>
  <si>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</si>
  <si>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</si>
  <si>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</si>
  <si>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</si>
  <si>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</si>
  <si>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</si>
  <si>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</si>
  <si>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</si>
  <si>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</si>
  <si>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</si>
  <si>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</si>
  <si>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</si>
  <si>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</si>
  <si>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</si>
  <si>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</si>
  <si>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</si>
  <si>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</si>
  <si>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</si>
  <si>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</si>
  <si>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</si>
  <si>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</si>
  <si>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</si>
  <si>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</si>
  <si>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</si>
  <si>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</si>
  <si>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</si>
  <si>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</si>
  <si>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</si>
  <si>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</si>
  <si>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</si>
  <si>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</si>
  <si>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</si>
  <si>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</si>
  <si>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</si>
  <si>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</si>
  <si>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</si>
  <si>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</si>
  <si>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</si>
  <si>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</si>
  <si>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</si>
  <si>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</si>
  <si>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</si>
  <si>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</si>
  <si>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</si>
  <si>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</si>
  <si>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</si>
  <si>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</si>
  <si>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</si>
  <si>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</si>
  <si>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</si>
  <si>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</si>
  <si>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</si>
  <si>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</si>
  <si>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</si>
  <si>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</si>
  <si>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</si>
  <si>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</si>
  <si>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</si>
  <si>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</si>
  <si>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</si>
  <si>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</si>
  <si>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</si>
  <si>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</si>
  <si>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</si>
  <si>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</si>
  <si>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</si>
  <si>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</si>
  <si>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</si>
  <si>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</si>
  <si>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</si>
  <si>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</si>
  <si>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</si>
  <si>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</si>
  <si>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</si>
  <si>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</si>
  <si>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</si>
  <si>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</si>
  <si>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</si>
  <si>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</si>
  <si>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</si>
  <si>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</si>
  <si>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</si>
  <si>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</si>
  <si>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</si>
  <si>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</si>
  <si>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</si>
  <si>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</si>
  <si>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</si>
  <si>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</si>
  <si>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</si>
  <si>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</si>
  <si>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</si>
  <si>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</si>
  <si>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</si>
  <si>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</si>
  <si>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</si>
  <si>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</si>
  <si>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</si>
  <si>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</si>
  <si>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</si>
  <si>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</si>
  <si>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</si>
  <si>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</si>
  <si>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</si>
  <si>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</si>
  <si>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</si>
  <si>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</si>
  <si>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</si>
  <si>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</si>
  <si>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</si>
  <si>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</si>
  <si>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</si>
  <si>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</si>
  <si>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</si>
  <si>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</si>
  <si>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</si>
  <si>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</si>
  <si>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</si>
  <si>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</si>
  <si>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</si>
  <si>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</si>
  <si>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</si>
  <si>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</si>
  <si>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</si>
  <si>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</si>
  <si>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</si>
  <si>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</si>
  <si>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</si>
  <si>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</si>
  <si>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</si>
  <si>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</si>
  <si>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</si>
  <si>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</si>
  <si>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</si>
  <si>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</si>
  <si>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</si>
  <si>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</si>
  <si>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</si>
  <si>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</si>
  <si>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</si>
  <si>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</si>
  <si>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</si>
  <si>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</si>
  <si>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</si>
  <si>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</si>
  <si>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</si>
  <si>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</si>
  <si>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</si>
  <si>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</si>
  <si>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</si>
  <si>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</si>
  <si>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</si>
  <si>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</si>
  <si>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</si>
  <si>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</si>
  <si>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</si>
  <si>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</si>
  <si>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</si>
  <si>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</si>
  <si>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</si>
  <si>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</si>
  <si>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</si>
  <si>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</si>
  <si>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</si>
  <si>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</si>
  <si>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</si>
  <si>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</si>
  <si>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</si>
  <si>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</si>
  <si>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</si>
  <si>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</si>
  <si>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</si>
  <si>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</si>
  <si>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</si>
  <si>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</si>
  <si>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</si>
  <si>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</si>
  <si>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</si>
  <si>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</si>
  <si>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</si>
  <si>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</si>
  <si>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</si>
  <si>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</si>
  <si>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</si>
  <si>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</si>
  <si>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</si>
  <si>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</si>
  <si>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</si>
  <si>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</si>
  <si>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</si>
  <si>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</si>
  <si>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</si>
  <si>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</si>
  <si>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</si>
  <si>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</si>
  <si>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</si>
  <si>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</si>
  <si>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</si>
  <si>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</si>
  <si>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</si>
  <si>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</si>
  <si>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</si>
  <si>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</si>
  <si>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</si>
  <si>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</si>
  <si>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</si>
  <si>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</si>
  <si>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</si>
  <si>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</si>
  <si>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</si>
  <si>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</si>
  <si>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</si>
  <si>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</si>
  <si>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</si>
  <si>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</si>
  <si>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</si>
  <si>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</si>
  <si>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</si>
  <si>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</si>
  <si>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</si>
  <si>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</si>
  <si>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</si>
  <si>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</si>
  <si>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</si>
  <si>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</si>
  <si>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</si>
  <si>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</si>
  <si>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</si>
  <si>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</si>
  <si>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</si>
  <si>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</si>
  <si>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</si>
  <si>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</si>
  <si>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</si>
  <si>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</si>
  <si>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</si>
  <si>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</si>
  <si>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</si>
  <si>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</si>
  <si>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</si>
  <si>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</si>
  <si>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</si>
  <si>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</si>
  <si>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</si>
  <si>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</si>
  <si>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</si>
  <si>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</si>
  <si>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</si>
  <si>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</si>
  <si>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</si>
  <si>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</si>
  <si>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</si>
  <si>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</si>
  <si>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</si>
  <si>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</si>
  <si>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</si>
  <si>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</si>
  <si>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</si>
  <si>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</si>
  <si>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</si>
  <si>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</si>
  <si>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</si>
  <si>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</si>
  <si>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</si>
  <si>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</si>
  <si>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</si>
  <si>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</si>
  <si>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</si>
  <si>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</si>
  <si>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</si>
  <si>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</si>
  <si>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</si>
  <si>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</si>
  <si>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</si>
  <si>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</si>
  <si>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</si>
  <si>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</si>
  <si>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</si>
  <si>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</si>
  <si>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</si>
  <si>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</si>
  <si>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</si>
  <si>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</si>
  <si>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</si>
  <si>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</si>
  <si>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</si>
  <si>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</si>
  <si>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</si>
  <si>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</si>
  <si>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</si>
  <si>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</si>
  <si>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</si>
  <si>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</si>
  <si>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</si>
  <si>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</si>
  <si>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</si>
  <si>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</si>
  <si>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</si>
  <si>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</si>
  <si>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</si>
  <si>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</si>
  <si>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</si>
  <si>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</si>
  <si>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</si>
  <si>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</si>
  <si>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</si>
  <si>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</si>
  <si>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</si>
  <si>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</si>
  <si>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</si>
  <si>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</si>
  <si>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</si>
  <si>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</si>
  <si>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</si>
  <si>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</si>
  <si>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</si>
  <si>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</si>
  <si>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</si>
  <si>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</si>
  <si>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</si>
  <si>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</si>
  <si>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</si>
  <si>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</si>
  <si>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</si>
  <si>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</si>
  <si>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</si>
  <si>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</si>
  <si>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</si>
  <si>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</si>
  <si>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</si>
  <si>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</si>
  <si>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</si>
  <si>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</si>
  <si>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</si>
  <si>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</si>
  <si>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</si>
  <si>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</si>
  <si>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</si>
  <si>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</si>
  <si>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</si>
  <si>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</si>
  <si>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</si>
  <si>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</si>
  <si>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</si>
  <si>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</si>
  <si>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</si>
  <si>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</si>
  <si>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</si>
  <si>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</si>
  <si>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</si>
  <si>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</si>
  <si>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</si>
  <si>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</si>
  <si>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</si>
  <si>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</si>
  <si>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</si>
  <si>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</si>
  <si>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</si>
  <si>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</si>
  <si>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</si>
  <si>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</si>
  <si>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</si>
  <si>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</si>
  <si>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</si>
  <si>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</si>
  <si>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</si>
  <si>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</si>
  <si>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</si>
  <si>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</si>
  <si>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</si>
  <si>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</si>
  <si>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</si>
  <si>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</si>
  <si>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</si>
  <si>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</si>
  <si>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</si>
  <si>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</si>
  <si>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</si>
  <si>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</si>
  <si>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</si>
  <si>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</si>
  <si>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</si>
  <si>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</si>
  <si>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</si>
  <si>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</si>
  <si>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</si>
  <si>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</si>
  <si>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</si>
  <si>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</si>
  <si>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</si>
  <si>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</si>
  <si>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</si>
  <si>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</si>
  <si>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</si>
  <si>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</si>
  <si>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</si>
  <si>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</si>
  <si>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</si>
  <si>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</si>
  <si>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</si>
  <si>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</si>
  <si>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</si>
  <si>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</si>
  <si>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</si>
  <si>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</si>
  <si>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</si>
  <si>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</si>
  <si>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</si>
  <si>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</si>
  <si>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</si>
  <si>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</si>
  <si>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</si>
  <si>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</si>
  <si>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</si>
  <si>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</si>
  <si>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</si>
  <si>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</si>
  <si>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</si>
  <si>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</si>
  <si>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</si>
  <si>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</si>
  <si>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</si>
  <si>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</si>
  <si>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</si>
  <si>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</si>
  <si>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</si>
  <si>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</si>
  <si>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</si>
  <si>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</si>
  <si>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</si>
  <si>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</si>
  <si>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</si>
  <si>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</si>
  <si>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</si>
  <si>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</si>
  <si>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</si>
  <si>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</si>
  <si>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</si>
  <si>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</si>
  <si>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</si>
  <si>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</si>
  <si>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</si>
  <si>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</si>
  <si>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</si>
  <si>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</si>
  <si>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</si>
  <si>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</si>
  <si>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</si>
  <si>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</si>
  <si>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</si>
  <si>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</si>
  <si>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</si>
  <si>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</si>
  <si>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</si>
  <si>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</si>
  <si>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</si>
  <si>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</si>
  <si>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</si>
  <si>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</si>
  <si>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</si>
  <si>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</si>
  <si>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</si>
  <si>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</si>
  <si>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</si>
  <si>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</si>
  <si>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</si>
  <si>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</si>
  <si>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</si>
  <si>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</si>
  <si>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</si>
  <si>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</si>
  <si>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</si>
  <si>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</si>
  <si>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</si>
  <si>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</si>
  <si>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</si>
  <si>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</si>
  <si>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</si>
  <si>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</si>
  <si>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</si>
  <si>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</si>
  <si>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</si>
  <si>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</si>
  <si>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</si>
  <si>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</si>
  <si>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</si>
  <si>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</si>
  <si>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</si>
  <si>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</si>
  <si>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</si>
  <si>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</si>
  <si>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</si>
  <si>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</si>
  <si>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</si>
  <si>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</si>
  <si>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</si>
  <si>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</si>
  <si>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</si>
  <si>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</si>
  <si>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</si>
  <si>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</si>
  <si>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</si>
  <si>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</si>
  <si>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</si>
  <si>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</si>
  <si>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</si>
  <si>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</si>
  <si>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</si>
  <si>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</si>
  <si>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</si>
  <si>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</si>
  <si>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</si>
  <si>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</si>
  <si>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</si>
  <si>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</si>
  <si>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</si>
  <si>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</si>
  <si>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</si>
  <si>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</si>
  <si>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</si>
  <si>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</si>
  <si>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</si>
  <si>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</si>
  <si>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</si>
  <si>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</si>
  <si>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</si>
  <si>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</si>
  <si>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</si>
  <si>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</si>
  <si>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</si>
  <si>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</si>
  <si>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</si>
  <si>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</si>
  <si>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</si>
  <si>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</si>
  <si>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</si>
  <si>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</si>
  <si>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</si>
  <si>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</si>
  <si>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</si>
  <si>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</si>
  <si>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</si>
  <si>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</si>
  <si>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</si>
  <si>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</si>
  <si>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</si>
  <si>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</si>
  <si>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</si>
  <si>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</si>
  <si>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</si>
  <si>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</si>
  <si>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</si>
  <si>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</si>
  <si>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</si>
  <si>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</si>
  <si>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</si>
  <si>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</si>
  <si>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</si>
  <si>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</si>
  <si>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</si>
  <si>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</si>
  <si>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</si>
  <si>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</si>
  <si>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</si>
  <si>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</si>
  <si>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</si>
  <si>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</si>
  <si>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</si>
  <si>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</si>
  <si>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</si>
  <si>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</si>
  <si>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</si>
  <si>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</si>
  <si>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</si>
  <si>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</si>
  <si>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</si>
  <si>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</si>
  <si>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</si>
  <si>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</si>
  <si>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</si>
  <si>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</si>
  <si>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</si>
  <si>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</si>
  <si>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</si>
  <si>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</si>
  <si>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</si>
  <si>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</si>
  <si>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</si>
  <si>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</si>
  <si>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</si>
  <si>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</si>
  <si>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</si>
  <si>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</si>
  <si>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</si>
  <si>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</si>
  <si>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</si>
  <si>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</si>
  <si>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</si>
  <si>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</si>
  <si>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</si>
  <si>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</si>
  <si>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</si>
  <si>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</si>
  <si>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</si>
  <si>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</si>
  <si>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</si>
  <si>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</si>
  <si>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</si>
  <si>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</si>
  <si>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</si>
  <si>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</si>
  <si>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</si>
  <si>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</si>
  <si>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</si>
  <si>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</si>
  <si>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</si>
  <si>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</si>
  <si>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</si>
  <si>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</si>
  <si>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</si>
  <si>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</si>
  <si>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</si>
  <si>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</si>
  <si>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</si>
  <si>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</si>
  <si>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</si>
  <si>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</si>
  <si>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</si>
  <si>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</si>
  <si>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</si>
  <si>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</si>
  <si>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</si>
  <si>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</si>
  <si>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</si>
  <si>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</si>
  <si>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</si>
  <si>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</si>
  <si>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</si>
  <si>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</si>
  <si>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</si>
  <si>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</si>
  <si>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</si>
  <si>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</si>
  <si>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</si>
  <si>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</si>
  <si>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</si>
  <si>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</si>
  <si>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</si>
  <si>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</si>
  <si>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</si>
  <si>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</si>
  <si>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</si>
  <si>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</si>
  <si>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</si>
  <si>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</si>
  <si>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</si>
  <si>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</si>
  <si>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</si>
  <si>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</si>
  <si>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</si>
  <si>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</si>
  <si>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</si>
  <si>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</si>
  <si>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</si>
  <si>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</si>
  <si>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</si>
  <si>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</si>
  <si>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</si>
  <si>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</si>
  <si>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</si>
  <si>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</si>
  <si>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</si>
  <si>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</si>
  <si>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</si>
  <si>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</si>
  <si>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</si>
  <si>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</si>
  <si>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</si>
  <si>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</si>
  <si>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</si>
  <si>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</si>
  <si>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</si>
  <si>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</si>
  <si>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</si>
  <si>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</si>
  <si>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</si>
  <si>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</si>
  <si>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</si>
  <si>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</si>
  <si>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</si>
  <si>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</si>
  <si>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</si>
  <si>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</si>
  <si>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</si>
  <si>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</si>
  <si>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</si>
  <si>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</si>
  <si>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</si>
  <si>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</si>
  <si>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</si>
  <si>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</si>
  <si>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</si>
  <si>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</si>
  <si>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</si>
  <si>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</si>
  <si>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</si>
  <si>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</si>
  <si>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</si>
  <si>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</si>
  <si>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</si>
  <si>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</si>
  <si>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</si>
  <si>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</si>
  <si>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</si>
  <si>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</si>
  <si>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</si>
  <si>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</si>
  <si>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</si>
  <si>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</si>
  <si>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</si>
  <si>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</si>
  <si>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</si>
  <si>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</si>
  <si>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</si>
  <si>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</si>
  <si>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</si>
  <si>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</si>
  <si>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</si>
  <si>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</si>
  <si>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</si>
  <si>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</si>
  <si>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</si>
  <si>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</si>
  <si>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</si>
  <si>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</si>
  <si>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</si>
  <si>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</si>
  <si>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</si>
  <si>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</si>
  <si>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</si>
  <si>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</si>
  <si>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</si>
  <si>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</si>
  <si>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</si>
  <si>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</si>
  <si>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</si>
  <si>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</si>
  <si>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</si>
  <si>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</si>
  <si>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</si>
  <si>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</si>
  <si>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</si>
  <si>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</si>
  <si>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</si>
  <si>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</si>
  <si>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</si>
  <si>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</si>
  <si>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</si>
  <si>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</si>
  <si>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</si>
  <si>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</si>
  <si>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</si>
  <si>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</si>
  <si>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</si>
  <si>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</si>
  <si>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</si>
  <si>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</si>
  <si>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</si>
  <si>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</si>
  <si>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</si>
  <si>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</si>
  <si>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</si>
  <si>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</si>
  <si>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</si>
  <si>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</si>
  <si>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</si>
  <si>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</si>
  <si>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</si>
  <si>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</si>
  <si>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</si>
  <si>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</si>
  <si>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</si>
  <si>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</si>
  <si>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</si>
  <si>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</si>
  <si>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</si>
  <si>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</si>
  <si>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</si>
  <si>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</si>
  <si>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</si>
  <si>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</si>
  <si>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</si>
  <si>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</si>
  <si>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</si>
  <si>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</si>
  <si>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</si>
  <si>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</si>
  <si>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</si>
  <si>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</si>
  <si>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</si>
  <si>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</si>
  <si>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</si>
  <si>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</si>
  <si>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</si>
  <si>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</si>
  <si>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</si>
  <si>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</si>
  <si>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</si>
  <si>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</si>
  <si>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</si>
  <si>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</si>
  <si>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</si>
  <si>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</si>
  <si>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</si>
  <si>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</si>
  <si>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</si>
  <si>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</si>
  <si>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</si>
  <si>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</si>
  <si>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</si>
  <si>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</si>
  <si>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</si>
  <si>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</si>
  <si>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</si>
  <si>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</si>
  <si>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</si>
  <si>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</si>
  <si>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</si>
  <si>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</si>
  <si>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</si>
  <si>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</si>
  <si>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</si>
  <si>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</si>
  <si>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</si>
  <si>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</si>
  <si>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</si>
  <si>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</si>
  <si>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</si>
  <si>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</si>
  <si>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</si>
  <si>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</si>
  <si>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</si>
  <si>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</si>
  <si>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</si>
  <si>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</si>
  <si>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</si>
  <si>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</si>
  <si>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</si>
  <si>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</si>
  <si>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</si>
  <si>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</si>
  <si>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</si>
  <si>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</si>
  <si>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</si>
  <si>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</si>
  <si>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</si>
  <si>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</si>
  <si>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</si>
  <si>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</si>
  <si>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</si>
  <si>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</si>
  <si>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</si>
  <si>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</si>
  <si>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</si>
  <si>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</si>
  <si>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</si>
  <si>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</si>
  <si>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</si>
  <si>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</si>
  <si>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</si>
  <si>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</si>
  <si>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</si>
  <si>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</si>
  <si>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</si>
  <si>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</si>
  <si>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</si>
  <si>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</si>
  <si>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</si>
  <si>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</si>
  <si>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</si>
  <si>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</si>
  <si>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</si>
  <si>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</si>
  <si>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</si>
  <si>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</si>
  <si>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</si>
  <si>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</si>
  <si>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</si>
  <si>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</si>
  <si>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</si>
  <si>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</si>
  <si>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</si>
  <si>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</si>
  <si>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</si>
  <si>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</si>
  <si>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</si>
  <si>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</si>
  <si>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</si>
  <si>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</si>
  <si>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</si>
  <si>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</si>
  <si>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</si>
  <si>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</si>
  <si>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</si>
  <si>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</si>
  <si>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</si>
  <si>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</si>
  <si>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</si>
  <si>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</si>
  <si>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</si>
  <si>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</si>
  <si>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</si>
  <si>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</si>
  <si>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</si>
  <si>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</si>
  <si>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</si>
  <si>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</si>
  <si>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</si>
  <si>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</si>
  <si>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</si>
  <si>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</si>
  <si>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</si>
  <si>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</si>
  <si>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</si>
  <si>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</si>
  <si>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</si>
  <si>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</si>
  <si>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</si>
  <si>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</si>
  <si>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</si>
  <si>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</si>
  <si>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</si>
  <si>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</si>
  <si>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</si>
  <si>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</si>
  <si>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</si>
  <si>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</si>
  <si>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</si>
  <si>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</si>
  <si>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</si>
  <si>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</si>
  <si>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</si>
  <si>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</si>
  <si>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</si>
  <si>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</si>
  <si>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</si>
  <si>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</si>
  <si>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</si>
  <si>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</si>
  <si>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</si>
  <si>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</si>
  <si>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</si>
  <si>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</si>
  <si>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</si>
  <si>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</si>
  <si>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</si>
  <si>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</si>
  <si>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</si>
  <si>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</si>
  <si>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</si>
  <si>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</si>
  <si>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</si>
  <si>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</si>
  <si>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</si>
  <si>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</si>
  <si>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</si>
  <si>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</si>
  <si>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</si>
  <si>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</si>
  <si>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</si>
  <si>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</si>
  <si>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</si>
  <si>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</si>
  <si>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</si>
  <si>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</si>
  <si>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</si>
  <si>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</si>
  <si>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</si>
  <si>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</si>
  <si>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</si>
  <si>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</si>
  <si>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</si>
  <si>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</si>
  <si>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</si>
  <si>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</si>
  <si>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</si>
  <si>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</si>
  <si>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</si>
  <si>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</si>
  <si>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</si>
  <si>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</si>
  <si>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</si>
  <si>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</si>
  <si>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</si>
  <si>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</si>
  <si>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</si>
  <si>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</si>
  <si>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</si>
  <si>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</si>
  <si>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</si>
  <si>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</si>
  <si>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</si>
  <si>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</si>
  <si>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</si>
  <si>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</si>
  <si>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</si>
  <si>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</si>
  <si>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</si>
  <si>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</si>
  <si>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</si>
  <si>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</si>
  <si>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</si>
  <si>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</si>
  <si>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</si>
  <si>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</si>
  <si>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</si>
  <si>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</si>
  <si>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</si>
  <si>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</si>
  <si>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</si>
  <si>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</si>
  <si>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</si>
  <si>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</si>
  <si>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</si>
  <si>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</si>
  <si>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</si>
  <si>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</si>
  <si>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</si>
  <si>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</si>
  <si>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</si>
  <si>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</si>
  <si>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</si>
  <si>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</si>
  <si>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</si>
  <si>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</si>
  <si>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</si>
  <si>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</si>
  <si>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</si>
  <si>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</si>
  <si>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</si>
  <si>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</si>
  <si>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</si>
  <si>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</si>
  <si>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</si>
  <si>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</si>
  <si>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</si>
  <si>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</si>
  <si>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</si>
  <si>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</si>
  <si>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</si>
  <si>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</si>
  <si>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</si>
  <si>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</si>
  <si>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</si>
  <si>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</si>
  <si>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</si>
  <si>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</si>
  <si>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</si>
  <si>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</si>
  <si>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</si>
  <si>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</si>
  <si>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</si>
  <si>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</si>
  <si>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</si>
  <si>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</si>
  <si>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</si>
  <si>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</si>
  <si>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</si>
  <si>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</si>
  <si>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</si>
  <si>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</si>
  <si>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</si>
  <si>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</si>
  <si>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</si>
  <si>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</si>
  <si>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</si>
  <si>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</si>
  <si>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</si>
  <si>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</si>
  <si>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</si>
  <si>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</si>
  <si>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</si>
  <si>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</si>
  <si>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</si>
  <si>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</si>
  <si>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</si>
  <si>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</si>
  <si>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</si>
  <si>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</si>
  <si>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</si>
  <si>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</si>
  <si>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</si>
  <si>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</si>
  <si>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</si>
  <si>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</si>
  <si>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</si>
  <si>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</si>
  <si>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</si>
  <si>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</si>
  <si>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</si>
  <si>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</si>
  <si>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</si>
  <si>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</si>
  <si>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</si>
  <si>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</si>
  <si>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</si>
  <si>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</si>
  <si>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</si>
  <si>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</si>
  <si>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</si>
  <si>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</si>
  <si>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</si>
  <si>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</si>
  <si>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</si>
  <si>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</si>
  <si>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</si>
  <si>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</si>
  <si>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</si>
  <si>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</si>
  <si>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</si>
  <si>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</si>
  <si>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</si>
  <si>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</si>
  <si>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</si>
  <si>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</si>
  <si>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</si>
  <si>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</si>
  <si>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</si>
  <si>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</si>
  <si>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</si>
  <si>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</si>
  <si>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</si>
  <si>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</si>
  <si>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</si>
  <si>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</si>
  <si>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</si>
  <si>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</si>
  <si>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</si>
  <si>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</si>
  <si>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</si>
  <si>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</si>
  <si>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</si>
  <si>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</si>
  <si>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</si>
  <si>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</si>
  <si>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</si>
  <si>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</si>
  <si>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</si>
  <si>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</si>
  <si>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</si>
  <si>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</si>
  <si>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</si>
  <si>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</si>
  <si>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</si>
  <si>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</si>
  <si>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</si>
  <si>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</si>
  <si>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</si>
  <si>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</si>
  <si>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</si>
  <si>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</si>
  <si>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</si>
  <si>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</si>
  <si>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</si>
  <si>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</si>
  <si>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</si>
  <si>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</si>
  <si>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</si>
  <si>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</si>
  <si>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</si>
  <si>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</si>
  <si>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</si>
  <si>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</si>
  <si>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</si>
  <si>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</si>
  <si>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</si>
  <si>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</si>
  <si>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</si>
  <si>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</si>
  <si>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</si>
  <si>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</si>
  <si>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</si>
  <si>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</si>
  <si>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</si>
  <si>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</si>
  <si>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</si>
  <si>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</si>
  <si>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</si>
  <si>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</si>
  <si>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</si>
  <si>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</si>
  <si>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</si>
  <si>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</si>
  <si>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</si>
  <si>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</si>
  <si>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</si>
  <si>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</si>
  <si>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</si>
  <si>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</si>
  <si>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</si>
  <si>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</si>
  <si>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</si>
  <si>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</si>
  <si>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</si>
  <si>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</si>
  <si>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</si>
  <si>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</si>
  <si>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</si>
  <si>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</si>
  <si>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</si>
  <si>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</si>
  <si>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</si>
  <si>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</si>
  <si>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</si>
  <si>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</si>
  <si>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</si>
  <si>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</si>
  <si>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</si>
  <si>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</si>
  <si>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</si>
  <si>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</si>
  <si>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</si>
  <si>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</si>
  <si>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</si>
  <si>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</si>
  <si>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</si>
  <si>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</si>
  <si>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</si>
  <si>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</si>
  <si>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</si>
  <si>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</si>
  <si>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</si>
  <si>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</si>
  <si>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</si>
  <si>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</si>
  <si>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</si>
  <si>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</si>
  <si>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</si>
  <si>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</si>
  <si>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</si>
  <si>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</si>
  <si>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</si>
  <si>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</si>
  <si>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</si>
  <si>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</si>
  <si>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</si>
  <si>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</si>
  <si>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</si>
  <si>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</si>
  <si>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</si>
  <si>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</si>
  <si>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</si>
  <si>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</si>
  <si>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</si>
  <si>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</si>
  <si>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</si>
  <si>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</si>
  <si>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</si>
  <si>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</si>
  <si>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</si>
  <si>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</si>
  <si>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</si>
  <si>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</si>
  <si>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</si>
  <si>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</si>
  <si>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</si>
  <si>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</si>
  <si>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</si>
  <si>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</si>
  <si>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</si>
  <si>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</si>
  <si>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</si>
  <si>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</si>
  <si>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</si>
  <si>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</si>
  <si>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</si>
  <si>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</si>
  <si>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</si>
  <si>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</si>
  <si>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</si>
  <si>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</si>
  <si>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</si>
  <si>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</si>
  <si>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</si>
  <si>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</si>
  <si>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</si>
  <si>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</si>
  <si>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</si>
  <si>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</si>
  <si>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</si>
  <si>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</si>
  <si>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</si>
  <si>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</si>
  <si>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</si>
  <si>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</si>
  <si>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</si>
  <si>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</si>
  <si>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</si>
  <si>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</si>
  <si>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</si>
  <si>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</si>
  <si>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</si>
  <si>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</si>
  <si>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</si>
  <si>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</si>
  <si>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</si>
  <si>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</si>
  <si>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</si>
  <si>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</si>
  <si>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</si>
  <si>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</si>
  <si>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</si>
  <si>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</si>
  <si>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</si>
  <si>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</si>
  <si>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</si>
  <si>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</si>
  <si>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</si>
  <si>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</si>
  <si>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</si>
  <si>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</si>
  <si>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</si>
  <si>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</si>
  <si>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</si>
  <si>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</si>
  <si>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</si>
  <si>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</si>
  <si>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</si>
  <si>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</si>
  <si>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</si>
  <si>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</si>
  <si>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</si>
  <si>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</si>
  <si>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</si>
  <si>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</si>
  <si>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</si>
  <si>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</si>
  <si>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</si>
  <si>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</si>
  <si>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</si>
  <si>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</si>
  <si>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</si>
  <si>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</si>
  <si>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</si>
  <si>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</si>
  <si>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</si>
  <si>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</si>
  <si>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</si>
  <si>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</si>
  <si>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</si>
  <si>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</si>
  <si>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</si>
  <si>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</si>
  <si>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</si>
  <si>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</si>
  <si>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</si>
  <si>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</si>
  <si>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</si>
  <si>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</si>
  <si>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</si>
  <si>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</si>
  <si>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</si>
  <si>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</si>
  <si>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</si>
  <si>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</si>
  <si>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</si>
  <si>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</si>
  <si>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</si>
  <si>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</si>
  <si>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</si>
  <si>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</si>
  <si>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</si>
  <si>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</si>
  <si>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</si>
  <si>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</si>
  <si>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</si>
  <si>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</si>
  <si>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</si>
  <si>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</si>
  <si>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</si>
  <si>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</si>
  <si>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</si>
  <si>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</si>
  <si>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</si>
  <si>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</si>
  <si>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</si>
  <si>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</si>
  <si>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</si>
  <si>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</si>
  <si>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</si>
  <si>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</si>
  <si>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</si>
  <si>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</si>
  <si>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</si>
  <si>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</si>
  <si>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</si>
  <si>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</si>
  <si>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</si>
  <si>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</si>
  <si>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</si>
  <si>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</si>
  <si>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</si>
  <si>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</si>
  <si>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</si>
  <si>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</si>
  <si>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</si>
  <si>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</si>
  <si>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</si>
  <si>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</si>
  <si>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</si>
  <si>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</si>
  <si>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</si>
  <si>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</si>
  <si>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</si>
  <si>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</si>
  <si>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</si>
  <si>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</si>
  <si>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</si>
  <si>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</si>
  <si>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</si>
  <si>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</si>
  <si>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</si>
  <si>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</si>
  <si>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</si>
  <si>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</si>
  <si>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</si>
  <si>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</si>
  <si>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</si>
  <si>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</si>
  <si>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</si>
  <si>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</si>
  <si>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</si>
  <si>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</si>
  <si>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</si>
  <si>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</si>
  <si>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</si>
  <si>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</si>
  <si>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</si>
  <si>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</si>
  <si>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</si>
  <si>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</si>
  <si>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</si>
  <si>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</si>
  <si>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</si>
  <si>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</si>
  <si>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</si>
  <si>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</si>
  <si>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</si>
  <si>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</si>
  <si>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</si>
  <si>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</si>
  <si>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</si>
  <si>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</si>
  <si>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</si>
  <si>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</si>
  <si>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</si>
  <si>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</si>
  <si>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</si>
  <si>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</si>
  <si>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</si>
  <si>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</si>
  <si>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</si>
  <si>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</si>
  <si>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</si>
  <si>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</si>
  <si>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</si>
  <si>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</si>
  <si>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</si>
  <si>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</si>
  <si>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</si>
  <si>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</si>
  <si>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</si>
  <si>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</si>
  <si>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</si>
  <si>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</si>
  <si>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</si>
  <si>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</si>
  <si>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</si>
  <si>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</si>
  <si>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</si>
  <si>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</si>
  <si>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</si>
  <si>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</si>
  <si>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</si>
  <si>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</si>
  <si>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</si>
  <si>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</si>
  <si>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</si>
  <si>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</si>
  <si>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</si>
  <si>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</si>
  <si>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</si>
  <si>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</si>
  <si>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</si>
  <si>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</si>
  <si>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</si>
  <si>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</si>
  <si>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</si>
  <si>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</si>
  <si>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</si>
  <si>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</si>
  <si>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</si>
  <si>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</si>
  <si>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</si>
  <si>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</si>
  <si>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</si>
  <si>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</si>
  <si>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</si>
  <si>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</si>
  <si>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</si>
  <si>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</si>
  <si>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</si>
  <si>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</si>
  <si>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</si>
  <si>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</si>
  <si>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</si>
  <si>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</si>
  <si>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</si>
  <si>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</si>
  <si>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</si>
  <si>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</si>
  <si>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</si>
  <si>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</si>
  <si>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</si>
  <si>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</si>
  <si>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</si>
  <si>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</si>
  <si>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</si>
  <si>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</si>
  <si>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</si>
  <si>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</si>
  <si>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</si>
  <si>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</si>
  <si>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</si>
  <si>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</si>
  <si>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</si>
  <si>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</si>
  <si>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</si>
  <si>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</si>
  <si>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</si>
  <si>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</si>
  <si>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</si>
  <si>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</si>
  <si>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</si>
  <si>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</si>
  <si>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</si>
  <si>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</si>
  <si>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</si>
  <si>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</si>
  <si>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</si>
  <si>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</si>
  <si>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</si>
  <si>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</si>
  <si>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</si>
  <si>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</si>
  <si>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</si>
  <si>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</si>
  <si>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</si>
  <si>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</si>
  <si>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</si>
  <si>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</si>
  <si>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</si>
  <si>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</si>
  <si>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</si>
  <si>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</si>
  <si>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</si>
  <si>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</si>
  <si>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</si>
  <si>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</si>
  <si>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</si>
  <si>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</si>
  <si>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</si>
  <si>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</si>
  <si>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</si>
  <si>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</si>
  <si>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</si>
  <si>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</si>
  <si>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</si>
  <si>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</si>
  <si>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</si>
  <si>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</si>
  <si>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</si>
  <si>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</si>
  <si>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</si>
  <si>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</si>
  <si>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</si>
  <si>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</si>
  <si>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</si>
  <si>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</si>
  <si>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</si>
  <si>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</si>
  <si>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</si>
  <si>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</si>
  <si>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</si>
  <si>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</si>
  <si>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</si>
  <si>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</si>
  <si>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</si>
  <si>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</si>
  <si>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</si>
  <si>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</si>
  <si>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</si>
  <si>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</si>
  <si>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</si>
  <si>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</si>
  <si>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</si>
  <si>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</si>
  <si>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</si>
  <si>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</si>
  <si>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</si>
  <si>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</si>
  <si>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</si>
  <si>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</si>
  <si>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</si>
  <si>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</si>
  <si>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</si>
  <si>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</si>
  <si>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</si>
  <si>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</si>
  <si>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</si>
  <si>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</si>
  <si>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</si>
  <si>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</si>
  <si>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</si>
  <si>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</si>
  <si>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</si>
  <si>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</si>
  <si>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</si>
  <si>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</si>
  <si>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</si>
  <si>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</si>
  <si>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</si>
  <si>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</si>
  <si>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</si>
  <si>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</si>
  <si>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</si>
  <si>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</si>
  <si>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</si>
  <si>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</si>
  <si>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</si>
  <si>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</si>
  <si>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</si>
  <si>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</si>
  <si>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</si>
  <si>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</si>
  <si>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</si>
  <si>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</si>
  <si>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</si>
  <si>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</si>
  <si>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</si>
  <si>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</si>
  <si>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</si>
  <si>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</si>
  <si>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</si>
  <si>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</si>
  <si>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</si>
  <si>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</si>
  <si>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</si>
  <si>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</si>
  <si>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</si>
  <si>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</si>
  <si>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</si>
  <si>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</si>
  <si>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</si>
  <si>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</si>
  <si>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</si>
  <si>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</si>
  <si>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</si>
  <si>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</si>
  <si>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</si>
  <si>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</si>
  <si>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</si>
  <si>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</si>
  <si>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</si>
  <si>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</si>
  <si>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</si>
  <si>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</si>
  <si>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</si>
  <si>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</si>
  <si>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</si>
  <si>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</si>
  <si>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</si>
  <si>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</si>
  <si>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</si>
  <si>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</si>
  <si>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</si>
  <si>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</si>
  <si>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</si>
  <si>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</si>
  <si>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</si>
  <si>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</si>
  <si>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</si>
  <si>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</si>
  <si>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</si>
  <si>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</si>
  <si>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</si>
  <si>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</si>
  <si>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</si>
  <si>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</si>
  <si>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</si>
  <si>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</si>
  <si>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</si>
  <si>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</si>
  <si>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</si>
  <si>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</si>
  <si>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</si>
  <si>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</si>
  <si>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</si>
  <si>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</si>
  <si>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</si>
  <si>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</si>
  <si>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</si>
  <si>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</si>
  <si>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</si>
  <si>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</si>
  <si>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</si>
  <si>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</si>
  <si>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</si>
  <si>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</si>
  <si>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</si>
  <si>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</si>
  <si>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</si>
  <si>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</si>
  <si>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</si>
  <si>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</si>
  <si>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</si>
  <si>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</si>
  <si>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</si>
  <si>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</si>
  <si>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</si>
  <si>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</si>
  <si>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</si>
  <si>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</si>
  <si>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</si>
  <si>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</si>
  <si>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</si>
  <si>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</si>
  <si>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</si>
  <si>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</si>
  <si>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</si>
  <si>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</si>
  <si>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</si>
  <si>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</si>
  <si>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</si>
  <si>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</si>
  <si>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</si>
  <si>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</si>
  <si>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</si>
  <si>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</si>
  <si>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</si>
  <si>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</si>
  <si>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</si>
  <si>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</si>
  <si>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</si>
  <si>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</si>
  <si>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</si>
  <si>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</si>
  <si>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</si>
  <si>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</si>
  <si>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</si>
  <si>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</si>
  <si>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</si>
  <si>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</si>
  <si>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</si>
  <si>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</si>
  <si>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</si>
  <si>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</si>
  <si>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</si>
  <si>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</si>
  <si>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</si>
  <si>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</si>
  <si>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</si>
  <si>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</si>
  <si>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</si>
  <si>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</si>
  <si>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</si>
  <si>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</si>
  <si>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</si>
  <si>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</si>
  <si>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</si>
  <si>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</si>
  <si>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</si>
  <si>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</si>
  <si>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</si>
  <si>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</si>
  <si>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</si>
  <si>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</si>
  <si>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</si>
  <si>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</si>
  <si>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</si>
  <si>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</si>
  <si>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</si>
  <si>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</si>
  <si>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</si>
  <si>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</si>
  <si>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</si>
  <si>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</si>
  <si>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</si>
  <si>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</si>
  <si>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</si>
  <si>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</si>
  <si>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</si>
  <si>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</si>
  <si>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</si>
  <si>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</si>
  <si>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</si>
  <si>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</si>
  <si>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</si>
  <si>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</si>
  <si>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</si>
  <si>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</si>
  <si>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</si>
  <si>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</si>
  <si>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</si>
  <si>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</si>
  <si>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</si>
  <si>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</si>
  <si>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</si>
  <si>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</si>
  <si>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</si>
  <si>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</si>
  <si>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</si>
  <si>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</si>
  <si>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</si>
  <si>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</si>
  <si>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</si>
  <si>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</si>
  <si>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</si>
  <si>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</si>
  <si>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</si>
  <si>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</si>
  <si>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</si>
  <si>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</si>
  <si>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</si>
  <si>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</si>
  <si>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</si>
  <si>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</si>
  <si>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</si>
  <si>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</si>
  <si>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</si>
  <si>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</si>
  <si>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</si>
  <si>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</si>
  <si>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</si>
  <si>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</si>
  <si>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</si>
  <si>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</si>
  <si>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</si>
  <si>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</si>
  <si>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</si>
  <si>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</si>
  <si>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</si>
  <si>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</si>
  <si>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</si>
  <si>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</si>
  <si>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</si>
  <si>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</si>
  <si>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</si>
  <si>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</si>
  <si>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</si>
  <si>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</si>
  <si>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</si>
  <si>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</si>
  <si>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</si>
  <si>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</si>
  <si>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</si>
  <si>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</si>
  <si>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</si>
  <si>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</si>
  <si>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</si>
  <si>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</si>
  <si>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</si>
  <si>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</si>
  <si>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</si>
  <si>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</si>
  <si>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</si>
  <si>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</si>
  <si>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</si>
  <si>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</si>
  <si>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</si>
  <si>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</si>
  <si>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</si>
  <si>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</si>
  <si>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</si>
  <si>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</si>
  <si>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</si>
  <si>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</si>
  <si>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</si>
  <si>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</si>
  <si>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</si>
  <si>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</si>
  <si>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</si>
  <si>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</si>
  <si>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</si>
  <si>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</si>
  <si>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</si>
  <si>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</si>
  <si>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</si>
  <si>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</si>
  <si>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</si>
  <si>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</si>
  <si>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</si>
  <si>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</si>
  <si>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</si>
  <si>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</si>
  <si>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</si>
  <si>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</si>
  <si>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</si>
  <si>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</si>
  <si>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</si>
  <si>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</si>
  <si>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</si>
  <si>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</si>
  <si>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</si>
  <si>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</si>
  <si>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</si>
  <si>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</si>
  <si>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</si>
  <si>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</si>
  <si>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</si>
  <si>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</si>
  <si>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</si>
  <si>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</si>
  <si>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</si>
  <si>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</si>
  <si>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</si>
  <si>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</si>
  <si>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</si>
  <si>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</si>
  <si>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</si>
  <si>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</si>
  <si>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</si>
  <si>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</si>
  <si>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</si>
  <si>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</si>
  <si>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</si>
  <si>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</si>
  <si>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</si>
  <si>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</si>
  <si>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</si>
  <si>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</si>
  <si>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</si>
  <si>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</si>
  <si>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</si>
  <si>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</si>
  <si>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</si>
  <si>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</si>
  <si>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</si>
  <si>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</si>
  <si>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</si>
  <si>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</si>
  <si>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</si>
  <si>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</si>
  <si>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</si>
  <si>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</si>
  <si>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</si>
  <si>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</si>
  <si>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</si>
  <si>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</si>
  <si>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</si>
  <si>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</si>
  <si>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</si>
  <si>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</si>
  <si>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</si>
  <si>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</si>
  <si>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</si>
  <si>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</si>
  <si>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</si>
  <si>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</si>
  <si>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</si>
  <si>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</si>
  <si>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</si>
  <si>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</si>
  <si>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</si>
  <si>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</si>
  <si>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</si>
  <si>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</si>
  <si>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</si>
  <si>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</si>
  <si>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</si>
  <si>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</si>
  <si>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</si>
  <si>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</si>
  <si>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</si>
  <si>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</si>
  <si>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</si>
  <si>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</si>
  <si>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</si>
  <si>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</si>
  <si>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</si>
  <si>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</si>
  <si>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</si>
  <si>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</si>
  <si>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</si>
  <si>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</si>
  <si>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</si>
  <si>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</si>
  <si>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</si>
  <si>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</si>
  <si>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</si>
  <si>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</si>
  <si>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</si>
  <si>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</si>
  <si>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</si>
  <si>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</si>
  <si>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</si>
  <si>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</si>
  <si>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</si>
  <si>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</si>
  <si>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</si>
  <si>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</si>
  <si>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</si>
  <si>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</si>
  <si>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</si>
  <si>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</si>
  <si>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</si>
  <si>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</si>
  <si>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</si>
  <si>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</si>
  <si>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</si>
  <si>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</si>
  <si>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</si>
  <si>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</si>
  <si>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</si>
  <si>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</si>
  <si>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</si>
  <si>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</si>
  <si>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</si>
  <si>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</si>
  <si>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</si>
  <si>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</si>
  <si>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</si>
  <si>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</si>
  <si>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</si>
  <si>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</si>
  <si>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</si>
  <si>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</si>
  <si>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</si>
  <si>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</si>
  <si>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</si>
  <si>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</si>
  <si>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</si>
  <si>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</si>
  <si>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</si>
  <si>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</si>
  <si>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</si>
  <si>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</si>
  <si>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</si>
  <si>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</si>
  <si>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</si>
  <si>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</si>
  <si>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</si>
  <si>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</si>
  <si>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</si>
  <si>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</si>
  <si>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</si>
  <si>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</si>
  <si>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</si>
  <si>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</si>
  <si>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</si>
  <si>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</si>
  <si>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</si>
  <si>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</si>
  <si>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</si>
  <si>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</si>
  <si>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</si>
  <si>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</si>
  <si>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</si>
  <si>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</si>
  <si>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</si>
  <si>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</si>
  <si>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</si>
  <si>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</si>
  <si>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</si>
  <si>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</si>
  <si>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</si>
  <si>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</si>
  <si>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</si>
  <si>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</si>
  <si>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</si>
  <si>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</si>
  <si>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</si>
  <si>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</si>
  <si>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</si>
  <si>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</si>
  <si>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</si>
  <si>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</si>
  <si>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</si>
  <si>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</si>
  <si>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</si>
  <si>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</si>
  <si>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</si>
  <si>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</si>
  <si>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</si>
  <si>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</si>
  <si>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</si>
  <si>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</si>
  <si>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</si>
  <si>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</si>
  <si>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</si>
  <si>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</si>
  <si>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</si>
  <si>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</si>
  <si>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</si>
  <si>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</si>
  <si>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</si>
  <si>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</si>
  <si>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</si>
  <si>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</si>
  <si>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</si>
  <si>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</si>
  <si>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</si>
  <si>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</si>
  <si>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</si>
  <si>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</si>
  <si>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</si>
  <si>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</si>
  <si>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</si>
  <si>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</si>
  <si>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</si>
  <si>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</si>
  <si>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</si>
  <si>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</si>
  <si>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</si>
  <si>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</si>
  <si>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</si>
  <si>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</si>
  <si>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</si>
  <si>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</si>
  <si>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</si>
  <si>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</si>
  <si>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</si>
  <si>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</si>
  <si>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</si>
  <si>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</si>
  <si>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</si>
  <si>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</si>
  <si>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</si>
  <si>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</si>
  <si>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</si>
  <si>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</si>
  <si>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</si>
  <si>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</si>
  <si>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</si>
  <si>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</si>
  <si>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</si>
  <si>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</si>
  <si>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</si>
  <si>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</si>
  <si>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</si>
  <si>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</si>
  <si>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</si>
  <si>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</si>
  <si>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</si>
  <si>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</si>
  <si>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</si>
  <si>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</si>
  <si>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</si>
  <si>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</si>
  <si>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</si>
  <si>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</si>
  <si>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</si>
  <si>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</si>
  <si>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</si>
  <si>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</si>
  <si>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</si>
  <si>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</si>
  <si>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</si>
  <si>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</si>
  <si>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</si>
  <si>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</si>
  <si>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</si>
  <si>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</si>
  <si>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</si>
  <si>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</si>
  <si>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</si>
  <si>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</si>
  <si>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</si>
  <si>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</si>
  <si>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</si>
  <si>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</si>
  <si>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</si>
  <si>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</si>
  <si>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</si>
  <si>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</si>
  <si>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</si>
  <si>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</si>
  <si>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</si>
  <si>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</si>
  <si>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</si>
  <si>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</si>
  <si>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</si>
  <si>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</si>
  <si>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</si>
  <si>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</si>
  <si>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</si>
  <si>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</si>
  <si>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</si>
  <si>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</si>
  <si>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</si>
  <si>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</si>
  <si>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</si>
  <si>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</si>
  <si>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</si>
  <si>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</si>
  <si>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</si>
  <si>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</si>
  <si>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</si>
  <si>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</si>
  <si>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</si>
  <si>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</si>
  <si>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</si>
  <si>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</si>
  <si>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</si>
  <si>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</si>
  <si>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</si>
  <si>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</si>
  <si>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</si>
  <si>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</si>
  <si>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</si>
  <si>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</si>
  <si>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</si>
  <si>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</si>
  <si>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</si>
  <si>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</si>
  <si>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</si>
  <si>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</si>
  <si>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</si>
  <si>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</si>
  <si>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</si>
  <si>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</si>
  <si>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</si>
  <si>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</si>
  <si>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</si>
  <si>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</si>
  <si>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</si>
  <si>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</si>
  <si>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</si>
  <si>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</si>
  <si>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</si>
  <si>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</si>
  <si>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</si>
  <si>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</si>
  <si>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</si>
  <si>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</si>
  <si>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</si>
  <si>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</si>
  <si>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</si>
  <si>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</si>
  <si>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</si>
  <si>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</si>
  <si>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</si>
  <si>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</si>
  <si>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</si>
  <si>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</si>
  <si>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</si>
  <si>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</si>
  <si>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</si>
  <si>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</si>
  <si>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</si>
  <si>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</si>
  <si>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</si>
  <si>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</si>
  <si>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</si>
  <si>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</si>
  <si>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</si>
  <si>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</si>
  <si>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</si>
  <si>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</si>
  <si>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</si>
  <si>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</si>
  <si>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</si>
  <si>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</si>
  <si>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</si>
  <si>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</si>
  <si>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</si>
  <si>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</si>
  <si>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</si>
  <si>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</si>
  <si>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</si>
  <si>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</si>
  <si>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</si>
  <si>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</si>
  <si>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</si>
  <si>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</si>
  <si>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</si>
  <si>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</si>
  <si>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</si>
  <si>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</si>
  <si>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</si>
  <si>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</si>
  <si>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</si>
  <si>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</si>
  <si>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</si>
  <si>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</si>
  <si>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</si>
  <si>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</si>
  <si>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</si>
  <si>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</si>
  <si>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</si>
  <si>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</si>
  <si>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</si>
  <si>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</si>
  <si>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</si>
  <si>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</si>
  <si>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</si>
  <si>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</si>
  <si>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</si>
  <si>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</si>
  <si>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</si>
  <si>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</si>
  <si>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</si>
  <si>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</si>
  <si>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</si>
  <si>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</si>
  <si>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</si>
  <si>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</si>
  <si>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</si>
  <si>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</si>
  <si>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</si>
  <si>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</si>
  <si>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</si>
  <si>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</si>
  <si>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</si>
  <si>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</si>
  <si>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</si>
  <si>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</si>
  <si>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</si>
  <si>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</si>
  <si>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</si>
  <si>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</si>
  <si>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</si>
  <si>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</si>
  <si>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</si>
  <si>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</si>
  <si>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</si>
  <si>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</si>
  <si>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</si>
  <si>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</si>
  <si>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</si>
  <si>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</si>
  <si>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</si>
  <si>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</si>
  <si>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</si>
  <si>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</si>
  <si>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</si>
  <si>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</si>
  <si>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</si>
  <si>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</si>
  <si>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</si>
  <si>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</si>
  <si>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</si>
  <si>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</si>
  <si>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</si>
  <si>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</si>
  <si>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</si>
  <si>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</si>
  <si>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</si>
  <si>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</si>
  <si>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</si>
  <si>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</si>
  <si>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</si>
  <si>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</si>
  <si>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</si>
  <si>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</si>
  <si>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</si>
  <si>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</si>
  <si>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</si>
  <si>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</si>
  <si>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</si>
  <si>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</si>
  <si>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</si>
  <si>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</si>
  <si>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</si>
  <si>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</si>
  <si>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</si>
  <si>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</si>
  <si>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</si>
  <si>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</si>
  <si>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</si>
  <si>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</si>
  <si>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</si>
  <si>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</si>
  <si>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</si>
  <si>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</si>
  <si>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</si>
  <si>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</si>
  <si>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</si>
  <si>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</si>
  <si>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</si>
  <si>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</si>
  <si>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</si>
  <si>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</si>
  <si>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</si>
  <si>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</si>
  <si>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</si>
  <si>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</si>
  <si>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</si>
  <si>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</si>
  <si>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</si>
  <si>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</si>
  <si>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</si>
  <si>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</si>
  <si>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</si>
  <si>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</si>
  <si>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</si>
  <si>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</si>
  <si>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</si>
  <si>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</si>
  <si>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</si>
  <si>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</si>
  <si>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</si>
  <si>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</si>
  <si>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</si>
  <si>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</si>
  <si>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</si>
  <si>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</si>
  <si>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</si>
  <si>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</si>
  <si>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</si>
  <si>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</si>
  <si>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</si>
  <si>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</si>
  <si>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</si>
  <si>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</si>
  <si>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</si>
  <si>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</si>
  <si>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</si>
  <si>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</si>
  <si>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</si>
  <si>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</si>
  <si>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</si>
  <si>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</si>
  <si>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</si>
  <si>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</si>
  <si>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</si>
  <si>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</si>
  <si>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</si>
  <si>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</si>
  <si>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</si>
  <si>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</si>
  <si>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</si>
  <si>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</si>
  <si>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</si>
  <si>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</si>
  <si>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</si>
  <si>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</si>
  <si>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</si>
  <si>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</si>
  <si>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</si>
  <si>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</si>
  <si>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</si>
  <si>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</si>
  <si>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</si>
  <si>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</si>
  <si>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</si>
  <si>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</si>
  <si>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</si>
  <si>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</si>
  <si>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</si>
  <si>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</si>
  <si>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</si>
  <si>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</si>
  <si>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</si>
  <si>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</si>
  <si>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</si>
  <si>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</si>
  <si>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</si>
  <si>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</si>
  <si>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</si>
  <si>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</si>
  <si>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</si>
  <si>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</si>
  <si>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</si>
  <si>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</si>
  <si>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</si>
  <si>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</si>
  <si>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</si>
  <si>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</si>
  <si>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</si>
  <si>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</si>
  <si>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</si>
  <si>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</si>
  <si>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</si>
  <si>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</si>
  <si>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</si>
  <si>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</si>
  <si>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</si>
  <si>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</si>
  <si>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</si>
  <si>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</si>
  <si>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</si>
  <si>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</si>
  <si>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</si>
  <si>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</si>
  <si>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</si>
  <si>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</si>
  <si>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</si>
  <si>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</si>
  <si>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</si>
  <si>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</si>
  <si>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</si>
  <si>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</si>
  <si>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</si>
  <si>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</si>
  <si>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</si>
  <si>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</si>
  <si>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</si>
  <si>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</si>
  <si>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</si>
  <si>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</si>
  <si>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</si>
  <si>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</si>
  <si>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</si>
  <si>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</si>
  <si>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</si>
  <si>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</si>
  <si>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</si>
  <si>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</si>
  <si>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</si>
  <si>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</si>
  <si>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</si>
  <si>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</si>
  <si>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</si>
  <si>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</si>
  <si>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</si>
  <si>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</si>
  <si>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</si>
  <si>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</si>
  <si>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</si>
  <si>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</si>
  <si>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</si>
  <si>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</si>
  <si>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</si>
  <si>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</si>
  <si>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</si>
  <si>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</si>
  <si>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</si>
  <si>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</si>
  <si>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</si>
  <si>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</si>
  <si>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</si>
  <si>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</si>
  <si>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</si>
  <si>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</si>
  <si>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</si>
  <si>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</si>
  <si>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</si>
  <si>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</si>
  <si>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</si>
  <si>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</si>
  <si>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</si>
  <si>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</si>
  <si>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</si>
  <si>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</si>
  <si>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</si>
  <si>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</si>
  <si>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</si>
  <si>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</si>
  <si>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</si>
  <si>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</si>
  <si>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</si>
  <si>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</si>
  <si>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</si>
  <si>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</si>
  <si>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</si>
  <si>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</si>
  <si>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</si>
  <si>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</si>
  <si>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</si>
  <si>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</si>
  <si>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</si>
  <si>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</si>
  <si>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</si>
  <si>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</si>
  <si>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</si>
  <si>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</si>
  <si>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</si>
  <si>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</si>
  <si>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</si>
  <si>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</si>
  <si>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</si>
  <si>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</si>
  <si>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</si>
  <si>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</si>
  <si>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</si>
  <si>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</si>
  <si>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</si>
  <si>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</si>
  <si>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</si>
  <si>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</si>
  <si>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</si>
  <si>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</si>
  <si>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</si>
  <si>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</si>
  <si>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</si>
  <si>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</si>
  <si>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</si>
  <si>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</si>
  <si>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</si>
  <si>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</si>
  <si>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</si>
  <si>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</si>
  <si>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</si>
  <si>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</si>
  <si>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</si>
  <si>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</si>
  <si>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</si>
  <si>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</si>
  <si>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</si>
  <si>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</si>
  <si>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</si>
  <si>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</si>
  <si>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</si>
  <si>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</si>
  <si>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</si>
  <si>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</si>
  <si>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</si>
  <si>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</si>
  <si>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</si>
  <si>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</si>
  <si>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</si>
  <si>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</si>
  <si>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</si>
  <si>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</si>
  <si>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</si>
  <si>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</si>
  <si>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</si>
  <si>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</si>
  <si>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</si>
  <si>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</si>
  <si>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</si>
  <si>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</si>
  <si>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</si>
  <si>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</si>
  <si>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</si>
  <si>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</si>
  <si>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</si>
  <si>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</si>
  <si>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</si>
  <si>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</si>
  <si>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</si>
  <si>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</si>
  <si>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</si>
  <si>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</si>
  <si>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</si>
  <si>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</si>
  <si>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</si>
  <si>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</si>
  <si>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</si>
  <si>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</si>
  <si>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</si>
  <si>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</si>
  <si>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</si>
  <si>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</si>
  <si>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</si>
  <si>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</si>
  <si>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</si>
  <si>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</si>
  <si>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</si>
  <si>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</si>
  <si>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</si>
  <si>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</si>
  <si>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</si>
  <si>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</si>
  <si>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</si>
  <si>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</si>
  <si>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</si>
  <si>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</si>
  <si>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</si>
  <si>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</si>
  <si>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</si>
  <si>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</si>
  <si>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</si>
  <si>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</si>
  <si>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</si>
  <si>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</si>
  <si>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</si>
  <si>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</si>
  <si>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</si>
  <si>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</si>
  <si>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</si>
  <si>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</si>
  <si>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</si>
  <si>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</si>
  <si>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</si>
  <si>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</si>
  <si>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</si>
  <si>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</si>
  <si>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</si>
  <si>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</si>
  <si>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</si>
  <si>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</si>
  <si>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</si>
  <si>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</si>
  <si>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</si>
  <si>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</si>
  <si>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</si>
  <si>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</si>
  <si>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</si>
  <si>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</si>
  <si>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</si>
  <si>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</si>
  <si>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</si>
  <si>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</si>
  <si>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</si>
  <si>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</si>
  <si>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</si>
  <si>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</si>
  <si>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</si>
  <si>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</si>
  <si>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</si>
  <si>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</si>
  <si>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</si>
  <si>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</si>
  <si>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</si>
  <si>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</si>
  <si>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</si>
  <si>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</si>
  <si>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</si>
  <si>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</si>
  <si>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</si>
  <si>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</si>
  <si>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</si>
  <si>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</si>
  <si>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</si>
  <si>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</si>
  <si>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</si>
  <si>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</si>
  <si>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</si>
  <si>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</si>
  <si>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</si>
  <si>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</si>
  <si>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</si>
  <si>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</si>
  <si>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</si>
  <si>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</si>
  <si>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</si>
  <si>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</si>
  <si>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</si>
  <si>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</si>
  <si>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</si>
  <si>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</si>
  <si>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</si>
  <si>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</si>
  <si>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</si>
  <si>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</si>
  <si>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</si>
  <si>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</si>
  <si>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</si>
  <si>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</si>
  <si>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</si>
  <si>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</si>
  <si>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</si>
  <si>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</si>
  <si>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</si>
  <si>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</si>
  <si>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</si>
  <si>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</si>
  <si>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</si>
  <si>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</si>
  <si>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</si>
  <si>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</si>
  <si>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</si>
  <si>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</si>
  <si>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</si>
  <si>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</si>
  <si>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</si>
  <si>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</si>
  <si>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</si>
  <si>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</si>
  <si>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</si>
  <si>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</si>
  <si>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</si>
  <si>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</si>
  <si>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</si>
  <si>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</si>
  <si>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</si>
  <si>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</si>
  <si>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</si>
  <si>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</si>
  <si>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</si>
  <si>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</si>
  <si>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</si>
  <si>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</si>
  <si>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</si>
  <si>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</si>
  <si>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</si>
  <si>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</si>
  <si>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</si>
  <si>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</si>
  <si>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</si>
  <si>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</si>
  <si>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</si>
  <si>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</si>
  <si>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</si>
  <si>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</si>
  <si>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</si>
  <si>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</si>
  <si>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</si>
  <si>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</si>
  <si>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</si>
  <si>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</si>
  <si>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</si>
  <si>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</si>
  <si>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</si>
  <si>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</si>
  <si>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</si>
  <si>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</si>
  <si>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</si>
  <si>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</si>
  <si>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</si>
  <si>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</si>
  <si>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</si>
  <si>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</si>
  <si>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</si>
  <si>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</si>
  <si>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</si>
  <si>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</si>
  <si>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</si>
  <si>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</si>
  <si>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</si>
  <si>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</si>
  <si>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</si>
  <si>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</si>
  <si>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</si>
  <si>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</si>
  <si>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</si>
  <si>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</si>
  <si>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</si>
  <si>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</si>
  <si>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</si>
  <si>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</si>
  <si>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</si>
  <si>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</si>
  <si>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</si>
  <si>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</si>
  <si>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</si>
  <si>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</si>
  <si>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</si>
  <si>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</si>
  <si>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</si>
  <si>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</si>
  <si>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</si>
  <si>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</si>
  <si>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</si>
  <si>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</si>
  <si>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</si>
  <si>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</si>
  <si>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</si>
  <si>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</si>
  <si>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</si>
  <si>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</si>
  <si>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</si>
  <si>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</si>
  <si>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</si>
  <si>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</si>
  <si>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</si>
  <si>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</si>
  <si>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</si>
  <si>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</si>
  <si>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</si>
  <si>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</si>
  <si>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</si>
  <si>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</si>
  <si>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</si>
  <si>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</si>
  <si>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</si>
  <si>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</si>
  <si>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</si>
  <si>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</si>
  <si>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</si>
  <si>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</si>
  <si>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</si>
  <si>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</si>
  <si>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</si>
  <si>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</si>
  <si>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</si>
  <si>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</si>
  <si>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</si>
  <si>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</si>
  <si>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</si>
  <si>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</si>
  <si>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</si>
  <si>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</si>
  <si>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</si>
  <si>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</si>
  <si>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</si>
  <si>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</si>
  <si>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</si>
  <si>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</si>
  <si>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</si>
  <si>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</si>
  <si>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</si>
  <si>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</si>
  <si>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</si>
  <si>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</si>
  <si>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</si>
  <si>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</si>
  <si>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</si>
  <si>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</si>
  <si>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</si>
  <si>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</si>
  <si>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</si>
  <si>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</si>
  <si>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</si>
  <si>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</si>
  <si>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</si>
  <si>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</si>
  <si>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</si>
  <si>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</si>
  <si>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</si>
  <si>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</si>
  <si>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</si>
  <si>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</si>
  <si>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</si>
  <si>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</si>
  <si>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</si>
  <si>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</si>
  <si>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</si>
  <si>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</si>
  <si>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</si>
  <si>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</si>
  <si>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</si>
  <si>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</si>
  <si>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</si>
  <si>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</si>
  <si>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</si>
  <si>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</si>
  <si>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</si>
  <si>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</si>
  <si>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</si>
  <si>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</si>
  <si>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</si>
  <si>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</si>
  <si>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</si>
  <si>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</si>
  <si>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</si>
  <si>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</si>
  <si>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</si>
  <si>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</si>
  <si>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</si>
  <si>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</si>
  <si>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</si>
  <si>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</si>
  <si>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</si>
  <si>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</si>
  <si>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</si>
  <si>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</si>
  <si>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</si>
  <si>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</si>
  <si>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</si>
  <si>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</si>
  <si>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</si>
  <si>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</si>
  <si>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</si>
  <si>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</si>
  <si>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</si>
  <si>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</si>
  <si>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</si>
  <si>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</si>
  <si>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</si>
  <si>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</si>
  <si>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</si>
  <si>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</si>
  <si>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</si>
  <si>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</si>
  <si>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</si>
  <si>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</si>
  <si>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</si>
  <si>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</si>
  <si>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</si>
  <si>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</si>
  <si>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</si>
  <si>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</si>
  <si>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</si>
  <si>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</si>
  <si>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</si>
  <si>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</si>
  <si>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</si>
  <si>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</si>
  <si>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</si>
  <si>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</si>
  <si>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</si>
  <si>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</si>
  <si>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</si>
  <si>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</si>
  <si>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</si>
  <si>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</si>
  <si>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</si>
  <si>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</si>
  <si>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</si>
  <si>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</si>
  <si>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</si>
  <si>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</si>
  <si>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</si>
  <si>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</si>
  <si>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</si>
  <si>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</si>
  <si>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</si>
  <si>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</si>
  <si>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</si>
  <si>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</si>
  <si>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</si>
  <si>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</si>
  <si>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</si>
  <si>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</si>
  <si>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</si>
  <si>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</si>
  <si>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</si>
  <si>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</si>
  <si>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</si>
  <si>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</si>
  <si>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</si>
  <si>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</si>
  <si>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</si>
  <si>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</si>
  <si>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</si>
  <si>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</si>
  <si>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</si>
  <si>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</si>
  <si>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</si>
  <si>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</si>
  <si>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</si>
  <si>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</si>
  <si>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</si>
  <si>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</si>
  <si>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</si>
  <si>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</si>
  <si>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</si>
  <si>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</si>
  <si>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</si>
  <si>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</si>
  <si>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</si>
  <si>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</si>
  <si>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</si>
  <si>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</si>
  <si>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</si>
  <si>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</si>
  <si>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</si>
  <si>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</si>
  <si>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</si>
  <si>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</si>
  <si>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</si>
  <si>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</si>
  <si>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</si>
  <si>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</si>
  <si>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</si>
  <si>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</si>
  <si>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</si>
  <si>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</si>
  <si>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</si>
  <si>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</si>
  <si>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</si>
  <si>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</si>
  <si>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</si>
  <si>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</si>
  <si>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</si>
  <si>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</si>
  <si>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</si>
  <si>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</si>
  <si>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</si>
  <si>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</si>
  <si>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</si>
  <si>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</si>
  <si>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</si>
  <si>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</si>
  <si>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</si>
  <si>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</si>
  <si>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</si>
  <si>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</si>
  <si>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</si>
  <si>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</si>
  <si>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</si>
  <si>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</si>
  <si>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</si>
  <si>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</si>
  <si>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</si>
  <si>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</si>
  <si>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</si>
  <si>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</si>
  <si>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</si>
  <si>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</si>
  <si>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</si>
  <si>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</si>
  <si>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</si>
  <si>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</si>
  <si>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</si>
  <si>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</si>
  <si>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</si>
  <si>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</si>
  <si>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</si>
  <si>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</si>
  <si>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</si>
  <si>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</si>
  <si>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</si>
  <si>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</si>
  <si>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</si>
  <si>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</si>
  <si>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</si>
  <si>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</si>
  <si>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</si>
  <si>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</si>
  <si>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</si>
  <si>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</si>
  <si>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</si>
  <si>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</si>
  <si>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</si>
  <si>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</si>
  <si>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</si>
  <si>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</si>
  <si>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</si>
  <si>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</si>
  <si>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</si>
  <si>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</si>
  <si>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</si>
  <si>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</si>
  <si>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</si>
  <si>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</si>
  <si>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</si>
  <si>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</si>
  <si>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</si>
  <si>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</si>
  <si>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</si>
  <si>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</si>
  <si>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</si>
  <si>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</si>
  <si>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</si>
  <si>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</si>
  <si>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</si>
  <si>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</si>
  <si>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</si>
  <si>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</si>
  <si>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</si>
  <si>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</si>
  <si>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</si>
  <si>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</si>
  <si>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</si>
  <si>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</si>
  <si>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</si>
  <si>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</si>
  <si>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</si>
  <si>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</si>
  <si>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</si>
  <si>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</si>
  <si>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</si>
  <si>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</si>
  <si>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</si>
  <si>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</si>
  <si>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</si>
  <si>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</si>
  <si>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</si>
  <si>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</si>
  <si>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</si>
  <si>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</si>
  <si>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</si>
  <si>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</si>
  <si>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</si>
  <si>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</si>
  <si>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</si>
  <si>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</si>
  <si>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</si>
  <si>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</si>
  <si>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</si>
  <si>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</si>
  <si>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</si>
  <si>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</si>
  <si>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</si>
  <si>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</si>
  <si>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</si>
  <si>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</si>
  <si>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</si>
  <si>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</si>
  <si>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</si>
  <si>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</si>
  <si>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</si>
  <si>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</si>
  <si>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</si>
  <si>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</si>
  <si>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</si>
  <si>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</si>
  <si>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</si>
  <si>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</si>
  <si>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</si>
  <si>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</si>
  <si>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</si>
  <si>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</si>
  <si>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</si>
  <si>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</si>
  <si>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</si>
  <si>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</si>
  <si>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</si>
  <si>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</si>
  <si>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</si>
  <si>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</si>
  <si>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</si>
  <si>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</si>
  <si>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</si>
  <si>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</si>
  <si>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</si>
  <si>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</si>
  <si>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</si>
  <si>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</si>
  <si>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</si>
  <si>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</si>
  <si>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</si>
  <si>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</si>
  <si>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</si>
  <si>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</si>
  <si>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</si>
  <si>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</si>
  <si>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</si>
  <si>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</si>
  <si>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</si>
  <si>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</si>
  <si>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</si>
  <si>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</si>
  <si>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</si>
  <si>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</si>
  <si>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</si>
  <si>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</si>
  <si>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</si>
  <si>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</si>
  <si>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</si>
  <si>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</si>
  <si>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</si>
  <si>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</si>
  <si>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</si>
  <si>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</si>
  <si>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</si>
  <si>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</si>
  <si>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</si>
  <si>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</si>
  <si>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</si>
  <si>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</si>
  <si>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</si>
  <si>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</si>
  <si>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</si>
  <si>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</si>
  <si>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</si>
  <si>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</si>
  <si>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</si>
  <si>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</si>
  <si>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</si>
  <si>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</si>
  <si>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</si>
  <si>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</si>
  <si>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</si>
  <si>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</si>
  <si>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</si>
  <si>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</si>
  <si>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</si>
  <si>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</si>
  <si>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</si>
  <si>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</si>
  <si>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</si>
  <si>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</si>
  <si>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</si>
  <si>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</si>
  <si>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</si>
  <si>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</si>
  <si>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</si>
  <si>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</si>
  <si>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</si>
  <si>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</si>
  <si>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</si>
  <si>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</si>
  <si>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</si>
  <si>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</si>
  <si>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</si>
  <si>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</si>
  <si>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</si>
  <si>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</si>
  <si>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</si>
  <si>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</si>
  <si>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</si>
  <si>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</si>
  <si>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</si>
  <si>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</si>
  <si>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</si>
  <si>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</si>
  <si>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</si>
  <si>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</si>
  <si>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</si>
  <si>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</si>
  <si>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</si>
  <si>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</si>
  <si>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</si>
  <si>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</si>
  <si>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</si>
  <si>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</si>
  <si>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</si>
  <si>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</si>
  <si>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</si>
  <si>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</si>
  <si>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</si>
  <si>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</si>
  <si>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</si>
  <si>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</si>
  <si>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</si>
  <si>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</si>
  <si>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</si>
  <si>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</si>
  <si>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</si>
  <si>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</si>
  <si>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</si>
  <si>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</si>
  <si>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</si>
  <si>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</si>
  <si>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</si>
  <si>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</si>
  <si>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</si>
  <si>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</si>
  <si>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</si>
  <si>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</si>
  <si>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</si>
  <si>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</si>
  <si>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</si>
  <si>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</si>
  <si>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</si>
  <si>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</si>
  <si>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</si>
  <si>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</si>
  <si>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</si>
  <si>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</si>
  <si>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</si>
  <si>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</si>
  <si>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</si>
  <si>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</si>
  <si>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</si>
  <si>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</si>
  <si>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</si>
  <si>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</si>
  <si>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</si>
  <si>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</si>
  <si>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</si>
  <si>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</si>
  <si>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</si>
  <si>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</si>
  <si>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</si>
  <si>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</si>
  <si>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</si>
  <si>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</si>
  <si>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</si>
  <si>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</si>
  <si>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</si>
  <si>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</si>
  <si>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</si>
  <si>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</si>
  <si>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</si>
  <si>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</si>
  <si>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</si>
  <si>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</si>
  <si>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</si>
  <si>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</si>
  <si>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</si>
  <si>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</si>
  <si>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</si>
  <si>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</si>
  <si>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</si>
  <si>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</si>
  <si>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</si>
  <si>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</si>
  <si>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</si>
  <si>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</si>
  <si>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</si>
  <si>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</si>
  <si>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</si>
  <si>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</si>
  <si>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</si>
  <si>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</si>
  <si>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</si>
  <si>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</si>
  <si>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</si>
  <si>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</si>
  <si>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</si>
  <si>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</si>
  <si>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</si>
  <si>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</si>
  <si>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</si>
  <si>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</si>
  <si>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</si>
  <si>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</si>
  <si>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</si>
  <si>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</si>
  <si>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</si>
  <si>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</si>
  <si>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</si>
  <si>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</si>
  <si>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</si>
  <si>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</si>
  <si>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</si>
  <si>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</si>
  <si>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</si>
  <si>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</si>
  <si>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</si>
  <si>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</si>
  <si>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</si>
  <si>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</si>
  <si>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</si>
  <si>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</si>
  <si>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</si>
  <si>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</si>
  <si>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</si>
  <si>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</si>
  <si>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</si>
  <si>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</si>
  <si>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</si>
  <si>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</si>
  <si>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</si>
  <si>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</si>
  <si>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</si>
  <si>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</si>
  <si>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</si>
  <si>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</si>
  <si>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</si>
  <si>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</si>
  <si>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</si>
  <si>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</si>
  <si>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</si>
  <si>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</si>
  <si>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</si>
  <si>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</si>
  <si>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</si>
  <si>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</si>
  <si>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</si>
  <si>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</si>
  <si>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</si>
  <si>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</si>
  <si>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</si>
  <si>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</si>
  <si>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</si>
  <si>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</si>
  <si>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</si>
  <si>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</si>
  <si>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</si>
  <si>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</si>
  <si>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</si>
  <si>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</si>
  <si>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</si>
  <si>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</si>
  <si>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</si>
  <si>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</si>
  <si>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</si>
  <si>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</si>
  <si>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</si>
  <si>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</si>
  <si>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</si>
  <si>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</si>
  <si>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</si>
  <si>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</si>
  <si>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</si>
  <si>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</si>
  <si>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</si>
  <si>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</si>
  <si>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</si>
  <si>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</si>
  <si>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</si>
  <si>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</si>
  <si>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</si>
  <si>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</si>
  <si>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</si>
  <si>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</si>
  <si>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</si>
  <si>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</si>
  <si>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</si>
  <si>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</si>
  <si>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</si>
  <si>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</si>
  <si>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</si>
  <si>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</si>
  <si>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</si>
  <si>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</si>
  <si>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</si>
  <si>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</si>
  <si>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</si>
  <si>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</si>
  <si>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</si>
  <si>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</si>
  <si>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</si>
  <si>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</si>
  <si>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</si>
  <si>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</si>
  <si>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</si>
  <si>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</si>
  <si>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</si>
  <si>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</si>
  <si>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</si>
  <si>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</si>
  <si>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</si>
  <si>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</si>
  <si>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</si>
  <si>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</si>
  <si>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</si>
  <si>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</si>
  <si>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</si>
  <si>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</si>
  <si>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</si>
  <si>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</si>
  <si>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</si>
  <si>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</si>
  <si>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</si>
  <si>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</si>
  <si>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</si>
  <si>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</si>
  <si>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</si>
  <si>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</si>
  <si>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</si>
  <si>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</si>
  <si>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</si>
  <si>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</si>
  <si>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</si>
  <si>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</si>
  <si>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</si>
  <si>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</si>
  <si>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</si>
  <si>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</si>
  <si>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</si>
  <si>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</si>
  <si>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</si>
  <si>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</si>
  <si>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</si>
  <si>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</si>
  <si>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</si>
  <si>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</si>
  <si>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</si>
  <si>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</si>
  <si>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</si>
  <si>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</si>
  <si>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</si>
  <si>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</si>
  <si>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</si>
  <si>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</si>
  <si>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</si>
  <si>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</si>
  <si>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</si>
  <si>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</si>
  <si>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</si>
  <si>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</si>
  <si>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</si>
  <si>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</si>
  <si>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</si>
  <si>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</si>
  <si>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</si>
  <si>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</si>
  <si>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</si>
  <si>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</si>
  <si>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</si>
  <si>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</si>
  <si>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</si>
  <si>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</si>
  <si>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</si>
  <si>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</si>
  <si>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</si>
  <si>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</si>
  <si>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</si>
  <si>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</si>
  <si>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</si>
  <si>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</si>
  <si>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</si>
  <si>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</si>
  <si>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</si>
  <si>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</si>
  <si>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</si>
  <si>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</si>
  <si>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</si>
  <si>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</si>
  <si>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</si>
  <si>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</si>
  <si>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</si>
  <si>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</si>
  <si>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</si>
  <si>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</si>
  <si>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</si>
  <si>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</si>
  <si>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</si>
  <si>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</si>
  <si>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</si>
  <si>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</si>
  <si>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</si>
  <si>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</si>
  <si>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</si>
  <si>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</si>
  <si>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</si>
  <si>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</si>
  <si>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</si>
  <si>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</si>
  <si>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</si>
  <si>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</si>
  <si>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</si>
  <si>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</si>
  <si>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</si>
  <si>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</si>
  <si>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</si>
  <si>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</si>
  <si>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</si>
  <si>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</si>
  <si>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</si>
  <si>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</si>
  <si>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</si>
  <si>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</si>
  <si>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</si>
  <si>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</si>
  <si>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</si>
  <si>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</si>
  <si>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</si>
  <si>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</si>
  <si>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</si>
  <si>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</si>
  <si>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</si>
  <si>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</si>
  <si>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</si>
  <si>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</si>
  <si>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</si>
  <si>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</si>
  <si>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</si>
  <si>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</si>
  <si>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</si>
  <si>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</si>
  <si>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</si>
  <si>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</si>
  <si>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</si>
  <si>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</si>
  <si>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</si>
  <si>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</si>
  <si>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</si>
  <si>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</si>
  <si>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</si>
  <si>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</si>
  <si>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</si>
  <si>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</si>
  <si>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</si>
  <si>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</si>
  <si>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</si>
  <si>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</si>
  <si>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</si>
  <si>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</si>
  <si>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</si>
  <si>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</si>
  <si>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</si>
  <si>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</si>
  <si>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</si>
  <si>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</si>
  <si>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</si>
  <si>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</si>
  <si>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</si>
  <si>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</si>
  <si>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</si>
  <si>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</si>
  <si>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</si>
  <si>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</si>
  <si>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</si>
  <si>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</si>
  <si>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</si>
  <si>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</si>
  <si>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</si>
  <si>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</si>
  <si>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</si>
  <si>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</si>
  <si>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</si>
  <si>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</si>
  <si>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</si>
  <si>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</si>
  <si>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</si>
  <si>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</si>
  <si>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</si>
  <si>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</si>
  <si>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</si>
  <si>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</si>
  <si>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</si>
  <si>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</si>
  <si>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</si>
  <si>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</si>
  <si>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</si>
  <si>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</si>
  <si>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</si>
  <si>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</si>
  <si>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</si>
  <si>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</si>
  <si>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</si>
  <si>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</si>
  <si>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</si>
  <si>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</si>
  <si>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</si>
  <si>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</si>
  <si>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</si>
  <si>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</si>
  <si>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</si>
  <si>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</si>
  <si>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</si>
  <si>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</si>
  <si>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</si>
  <si>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</si>
  <si>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</si>
  <si>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</si>
  <si>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</si>
  <si>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</si>
  <si>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</si>
  <si>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</si>
  <si>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</si>
  <si>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</si>
  <si>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</si>
  <si>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</si>
  <si>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</si>
  <si>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</si>
  <si>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</si>
  <si>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</si>
  <si>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</si>
  <si>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</si>
  <si>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</si>
  <si>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</si>
  <si>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</si>
  <si>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</si>
  <si>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</si>
  <si>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</si>
  <si>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</si>
  <si>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</si>
  <si>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</si>
  <si>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</si>
  <si>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</si>
  <si>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</si>
  <si>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</si>
  <si>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</si>
  <si>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</si>
  <si>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</si>
  <si>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</si>
  <si>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</si>
  <si>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</si>
  <si>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</si>
  <si>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</si>
  <si>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</si>
  <si>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</si>
  <si>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</si>
  <si>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</si>
  <si>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</si>
  <si>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</si>
  <si>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</si>
  <si>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</si>
  <si>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</si>
  <si>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</si>
  <si>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</si>
  <si>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</si>
  <si>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</si>
  <si>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</si>
  <si>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</si>
  <si>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</si>
  <si>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</si>
  <si>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</si>
  <si>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</si>
  <si>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</si>
  <si>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</si>
  <si>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</si>
  <si>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</si>
  <si>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</si>
  <si>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</si>
  <si>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</si>
  <si>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</si>
  <si>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</si>
  <si>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</si>
  <si>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</si>
  <si>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</si>
  <si>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</si>
  <si>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</si>
  <si>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</si>
  <si>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</si>
  <si>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</si>
  <si>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</si>
  <si>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</si>
  <si>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</si>
  <si>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</si>
  <si>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</si>
  <si>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</si>
  <si>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</si>
  <si>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</si>
  <si>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</si>
  <si>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</si>
  <si>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</si>
  <si>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</si>
  <si>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</si>
  <si>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</si>
  <si>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</si>
  <si>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</si>
  <si>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</si>
  <si>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</si>
  <si>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</si>
  <si>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</si>
  <si>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</si>
  <si>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</si>
  <si>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</si>
  <si>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</si>
  <si>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</si>
  <si>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</si>
  <si>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</si>
  <si>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</si>
  <si>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</si>
  <si>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</si>
  <si>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</si>
  <si>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</si>
  <si>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</si>
  <si>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</si>
  <si>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</si>
  <si>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</si>
  <si>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</si>
  <si>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</si>
  <si>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</si>
  <si>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</si>
  <si>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</si>
  <si>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</si>
  <si>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</si>
  <si>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</si>
  <si>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</si>
  <si>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</si>
  <si>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</si>
  <si>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</si>
  <si>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</si>
  <si>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</si>
  <si>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</si>
  <si>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</si>
  <si>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</si>
  <si>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</si>
  <si>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</si>
  <si>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</si>
  <si>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</si>
  <si>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</si>
  <si>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</si>
  <si>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</si>
  <si>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</si>
  <si>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</si>
  <si>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</si>
  <si>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</si>
  <si>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</si>
  <si>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</si>
  <si>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</si>
  <si>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</si>
  <si>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</si>
  <si>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</si>
  <si>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</si>
  <si>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</si>
  <si>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</si>
  <si>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</si>
  <si>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</si>
  <si>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</si>
  <si>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</si>
  <si>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</si>
  <si>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</si>
  <si>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</si>
  <si>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</si>
  <si>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</si>
  <si>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</si>
  <si>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</si>
  <si>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</si>
  <si>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</si>
  <si>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</si>
  <si>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</si>
  <si>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</si>
  <si>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</si>
  <si>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</si>
  <si>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</si>
  <si>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</si>
  <si>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</si>
  <si>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</si>
  <si>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</si>
  <si>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</si>
  <si>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</si>
  <si>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</si>
  <si>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</si>
  <si>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</si>
  <si>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</si>
  <si>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</si>
  <si>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</si>
  <si>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</si>
  <si>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</si>
  <si>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</si>
  <si>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</si>
  <si>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</si>
  <si>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</si>
  <si>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</si>
  <si>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</si>
  <si>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</si>
  <si>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</si>
  <si>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</si>
  <si>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</si>
  <si>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</si>
  <si>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</si>
  <si>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</si>
  <si>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</si>
  <si>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</si>
  <si>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</si>
  <si>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</si>
  <si>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</si>
  <si>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</si>
  <si>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</si>
  <si>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</si>
  <si>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</si>
  <si>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</si>
  <si>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</si>
  <si>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</si>
  <si>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</si>
  <si>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</si>
  <si>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</si>
  <si>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</si>
  <si>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</si>
  <si>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</si>
  <si>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</si>
  <si>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</si>
  <si>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</si>
  <si>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</si>
  <si>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</si>
  <si>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</si>
  <si>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</si>
  <si>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</si>
  <si>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</si>
  <si>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</si>
  <si>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</si>
  <si>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</si>
  <si>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</si>
  <si>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</si>
  <si>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</si>
  <si>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</si>
  <si>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</si>
  <si>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</si>
  <si>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</si>
  <si>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</si>
  <si>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</si>
  <si>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</si>
  <si>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</si>
  <si>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</si>
  <si>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</si>
  <si>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</si>
  <si>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</si>
  <si>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</si>
  <si>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</si>
  <si>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</si>
  <si>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</si>
  <si>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</si>
  <si>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</si>
  <si>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</si>
  <si>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</si>
  <si>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</si>
  <si>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</si>
  <si>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</si>
  <si>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</si>
  <si>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</si>
  <si>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</si>
  <si>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</si>
  <si>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</si>
  <si>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</si>
  <si>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</si>
  <si>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</si>
  <si>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</si>
  <si>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</si>
  <si>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</si>
  <si>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</si>
  <si>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</si>
  <si>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</si>
  <si>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</si>
  <si>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</si>
  <si>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</si>
  <si>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</si>
  <si>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</si>
  <si>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</si>
  <si>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</si>
  <si>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</si>
  <si>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</si>
  <si>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</si>
  <si>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</si>
  <si>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</si>
  <si>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</si>
  <si>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</si>
  <si>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</si>
  <si>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</si>
  <si>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</si>
  <si>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</si>
  <si>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</si>
  <si>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</si>
  <si>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</si>
  <si>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</si>
  <si>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</si>
  <si>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</si>
  <si>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</si>
  <si>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</si>
  <si>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</si>
  <si>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</si>
  <si>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</si>
  <si>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</si>
  <si>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</si>
  <si>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</si>
  <si>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</si>
  <si>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</si>
  <si>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</si>
  <si>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</si>
  <si>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</si>
  <si>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</si>
  <si>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</si>
  <si>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</si>
  <si>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</si>
  <si>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</si>
  <si>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</si>
  <si>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</si>
  <si>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</si>
  <si>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</si>
  <si>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</si>
  <si>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</si>
  <si>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</si>
  <si>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</si>
  <si>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</si>
  <si>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</si>
  <si>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</si>
  <si>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</si>
  <si>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</si>
  <si>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</si>
  <si>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</si>
  <si>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</si>
  <si>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</si>
  <si>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</si>
  <si>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</si>
  <si>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</si>
  <si>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</si>
  <si>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</si>
  <si>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</si>
  <si>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</si>
  <si>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</si>
  <si>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</si>
  <si>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</si>
  <si>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</si>
  <si>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</si>
  <si>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</si>
  <si>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</si>
  <si>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</si>
  <si>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</si>
  <si>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</si>
  <si>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</si>
  <si>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</si>
  <si>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</si>
  <si>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</si>
  <si>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</si>
  <si>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</si>
  <si>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</si>
  <si>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</si>
  <si>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</si>
  <si>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</si>
  <si>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</si>
  <si>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</si>
  <si>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</si>
  <si>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</si>
  <si>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</si>
  <si>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</si>
  <si>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</si>
  <si>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</si>
  <si>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</si>
  <si>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</si>
  <si>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</si>
  <si>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</si>
  <si>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</si>
  <si>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</si>
  <si>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</si>
  <si>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</si>
  <si>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</si>
  <si>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</si>
  <si>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</si>
  <si>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</si>
  <si>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</si>
  <si>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</si>
  <si>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</si>
  <si>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</si>
  <si>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</si>
  <si>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</si>
  <si>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</si>
  <si>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</si>
  <si>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</si>
  <si>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</si>
  <si>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</si>
  <si>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</si>
  <si>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</si>
  <si>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</si>
  <si>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</si>
  <si>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</si>
  <si>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</si>
  <si>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</si>
  <si>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</si>
  <si>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</si>
  <si>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</si>
  <si>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</si>
  <si>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</si>
  <si>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</si>
  <si>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</si>
  <si>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</si>
  <si>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</si>
  <si>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</si>
  <si>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</si>
  <si>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</si>
  <si>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</si>
  <si>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</si>
  <si>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</si>
  <si>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</si>
  <si>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</si>
  <si>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</si>
  <si>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</si>
  <si>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</si>
  <si>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</si>
  <si>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</si>
  <si>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</si>
  <si>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</si>
  <si>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</si>
  <si>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</si>
  <si>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</si>
  <si>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</si>
  <si>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</si>
  <si>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</si>
  <si>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</si>
  <si>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</si>
  <si>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</si>
  <si>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</si>
  <si>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</si>
  <si>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</si>
  <si>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</si>
  <si>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</si>
  <si>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</si>
  <si>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</si>
  <si>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</si>
  <si>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</si>
  <si>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</si>
  <si>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</si>
  <si>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</si>
  <si>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</si>
  <si>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</si>
  <si>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</si>
  <si>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</si>
  <si>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</si>
  <si>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</si>
  <si>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</si>
  <si>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</si>
  <si>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</si>
  <si>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</si>
  <si>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</si>
  <si>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</si>
  <si>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</si>
  <si>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</si>
  <si>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</si>
  <si>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</si>
  <si>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</si>
  <si>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</si>
  <si>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</si>
  <si>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</si>
  <si>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</si>
  <si>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</si>
  <si>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</si>
  <si>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</si>
  <si>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</si>
  <si>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</si>
  <si>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</si>
  <si>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</si>
  <si>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</si>
  <si>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</si>
  <si>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</si>
  <si>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</si>
  <si>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</si>
  <si>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</si>
  <si>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</si>
  <si>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</si>
  <si>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</si>
  <si>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</si>
  <si>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</si>
  <si>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</si>
  <si>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</si>
  <si>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</si>
  <si>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</si>
  <si>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</si>
  <si>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</si>
  <si>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</si>
  <si>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</si>
  <si>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</si>
  <si>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</si>
  <si>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</si>
  <si>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</si>
  <si>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</si>
  <si>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</si>
  <si>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</si>
  <si>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</si>
  <si>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</si>
  <si>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</si>
  <si>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</si>
  <si>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</si>
  <si>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</si>
  <si>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</si>
  <si>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</si>
  <si>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</si>
  <si>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</si>
  <si>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</si>
  <si>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</si>
  <si>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</si>
  <si>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</si>
  <si>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</si>
  <si>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</si>
  <si>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</si>
  <si>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</si>
  <si>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</si>
  <si>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</si>
  <si>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</si>
  <si>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</si>
  <si>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</si>
  <si>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</si>
  <si>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</si>
  <si>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</si>
  <si>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</si>
  <si>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</si>
  <si>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</si>
  <si>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</si>
  <si>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</si>
  <si>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</si>
  <si>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</si>
  <si>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</si>
  <si>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</si>
  <si>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</si>
  <si>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</si>
  <si>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</si>
  <si>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</si>
  <si>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</si>
  <si>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</si>
  <si>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</si>
  <si>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</si>
  <si>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</si>
  <si>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</si>
  <si>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</si>
  <si>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</si>
  <si>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</si>
  <si>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</si>
  <si>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</si>
  <si>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</si>
  <si>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</si>
  <si>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</si>
  <si>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</si>
  <si>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</si>
  <si>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</si>
  <si>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</si>
  <si>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</si>
  <si>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</si>
  <si>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</si>
  <si>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</si>
  <si>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</si>
  <si>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</si>
  <si>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</si>
  <si>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</si>
  <si>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</si>
  <si>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</si>
  <si>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</si>
  <si>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</si>
  <si>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</si>
  <si>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</si>
  <si>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</si>
  <si>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</si>
  <si>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</si>
  <si>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</si>
  <si>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</si>
  <si>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</si>
  <si>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</si>
  <si>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</si>
  <si>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</si>
  <si>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</si>
  <si>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</si>
  <si>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</si>
  <si>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</si>
  <si>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</si>
  <si>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</si>
  <si>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</si>
  <si>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</si>
  <si>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</si>
  <si>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</si>
  <si>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</si>
  <si>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</si>
  <si>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</si>
  <si>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</si>
  <si>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</si>
  <si>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</si>
  <si>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</si>
  <si>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</si>
  <si>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</si>
  <si>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</si>
  <si>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</si>
  <si>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</si>
  <si>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</si>
  <si>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</si>
  <si>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</si>
  <si>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</si>
  <si>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</si>
  <si>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</si>
  <si>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</si>
  <si>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</si>
  <si>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</si>
  <si>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</si>
  <si>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</si>
  <si>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</si>
  <si>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</si>
  <si>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</si>
  <si>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</si>
  <si>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</si>
  <si>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</si>
  <si>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</si>
  <si>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</si>
  <si>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</si>
  <si>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</si>
  <si>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</si>
  <si>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</si>
  <si>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</si>
  <si>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</si>
  <si>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</si>
  <si>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</si>
  <si>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</si>
  <si>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</si>
  <si>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</si>
  <si>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</si>
  <si>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</si>
  <si>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</si>
  <si>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</si>
  <si>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</si>
  <si>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</si>
  <si>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</si>
  <si>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</si>
  <si>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</si>
  <si>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</si>
  <si>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</si>
  <si>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</si>
  <si>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</si>
  <si>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</si>
  <si>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</si>
  <si>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</si>
  <si>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</si>
  <si>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</si>
  <si>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</si>
  <si>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</si>
  <si>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</si>
  <si>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</si>
  <si>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</si>
  <si>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</si>
  <si>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</si>
  <si>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</si>
  <si>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</si>
  <si>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</si>
  <si>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</si>
  <si>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</si>
  <si>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</si>
  <si>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</si>
  <si>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</si>
  <si>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</si>
  <si>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</si>
  <si>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</si>
  <si>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</si>
  <si>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</si>
  <si>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</si>
  <si>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</si>
  <si>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</si>
  <si>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</si>
  <si>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</si>
  <si>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</si>
  <si>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</si>
  <si>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</si>
  <si>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</si>
  <si>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</si>
  <si>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</si>
  <si>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</si>
  <si>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</si>
  <si>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All Transformers and Inductors (magnetic) products manufactured by Electronic Craftsmen</t>
  </si>
  <si>
    <t>248559002</t>
  </si>
  <si>
    <t xml:space="preserve">Dun &amp; Bradstreet D-U-N-S® </t>
  </si>
  <si>
    <t>73 Schaefer St. Waterloo Ontario Canada N2L 4C4</t>
  </si>
  <si>
    <t>Tom Bresele</t>
  </si>
  <si>
    <t>tbresele@ecraftsmen.com</t>
  </si>
  <si>
    <t>8005659118</t>
  </si>
  <si>
    <t>President</t>
  </si>
  <si>
    <t>Electronic Craftsmen is a manufacturer of custom magnetics and as such electrical connections may be made using solder which contains Tin.  Soldering products are purchased exclusively from one source.  Other components that may utilize small amounts of solder include wires, bobbins and headers.</t>
  </si>
  <si>
    <t xml:space="preserve">To the extent identified and reported by Electronic Craftsmen's downstream suppliers of tin. </t>
  </si>
  <si>
    <t>100%</t>
  </si>
  <si>
    <t>www.ecraftsmen.com</t>
  </si>
  <si>
    <t>Electronic Craftsmen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</si>
</sst>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tbresele@ecraftsme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ecraftsmen.com/" TargetMode="External"/><Relationship Id="rId4" Type="http://schemas.openxmlformats.org/officeDocument/2006/relationships/hyperlink" Target="mailto:tbresele@ecraftsme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C1497F9-2A9F-46FC-965C-CE1574E73F4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AE83FA7-CA3B-4D14-A7F5-BE00149E456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56"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79" zoomScalePageLayoutView="70" workbookViewId="0">
      <selection activeCell="D12" sqref="D12:J1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15829</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15817</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15819</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15822</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45915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t="s">
        <v>15825</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t="s">
        <v>15825</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t="s">
        <v>15826</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15826</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15827</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15828</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97CB75E-3375-434D-B320-912E38FB1F04}"/>
    <hyperlink ref="D20" r:id="rId4" xr:uid="{2ED6FF8F-6748-4AFC-8CC3-E7CE60BABA8A}"/>
    <hyperlink ref="G77" r:id="rId5" xr:uid="{DF967C0A-FF90-463E-B5C3-A1034FBDB82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115" zoomScaleNormal="115" zoomScalePageLayoutView="55" workbookViewId="0">
      <selection activeCell="E11" sqref="E1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754</v>
      </c>
      <c r="B5" s="182" t="s">
        <v>1099</v>
      </c>
      <c r="C5" s="186" t="s">
        <v>1003</v>
      </c>
      <c r="D5" s="230"/>
      <c r="E5" s="182" t="s">
        <v>851</v>
      </c>
      <c r="F5" s="182" t="s">
        <v>754</v>
      </c>
      <c r="G5" s="182" t="s">
        <v>13177</v>
      </c>
      <c r="H5" s="183">
        <v>0</v>
      </c>
      <c r="I5" s="184" t="s">
        <v>1743</v>
      </c>
      <c r="J5" s="184" t="s">
        <v>9062</v>
      </c>
      <c r="K5" s="224"/>
      <c r="L5" s="224"/>
      <c r="M5" s="224"/>
      <c r="N5" s="224"/>
      <c r="O5" s="224"/>
      <c r="P5" s="185"/>
      <c r="Q5" s="225"/>
      <c r="R5" s="182" t="str">
        <f ca="1">IF(ISERROR($V5),"",OFFSET('Smelter Look-up'!$C$4,$V5-4,0)&amp;"")</f>
        <v>Minsur</v>
      </c>
      <c r="S5" s="181" t="str">
        <f ca="1">IF(B5="","",IF(ISERROR(MATCH($E5,CL,0)),"Unknown",INDIRECT("'C'!$A$"&amp;MATCH($E5,CL,0)+1)))</f>
        <v>PE</v>
      </c>
      <c r="T5" s="181" t="str">
        <f ca="1">IF(B5="","",IF(ISERROR(MATCH($J5,SorP!$B$1:$B$6226,0)),"",INDIRECT("'SorP'!$A$"&amp;MATCH($S5&amp;$J5,SorP!C:C,0))))</f>
        <v>PE-ICA</v>
      </c>
      <c r="U5" s="201"/>
      <c r="V5" s="226">
        <f>IF(C5="",NA(),IF(OR(C5="Smelter not listed",C5="Smelter not yet identified"),MATCH($B5&amp;$D5,'Smelter Look-up'!$J:$J,0),MATCH($B5&amp;$C5,'Smelter Look-up'!$J:$J,0)))</f>
        <v>481</v>
      </c>
      <c r="X5" s="227">
        <f t="shared" ref="X5" si="0">IF(AND(C5="Smelter not listed",OR(LEN(D5)=0,LEN(E5)=0)),1,0)</f>
        <v>0</v>
      </c>
      <c r="AB5" s="228" t="str">
        <f t="shared" ref="AB5" si="1">B5&amp;C5</f>
        <v>TinMinsur</v>
      </c>
    </row>
    <row r="6" spans="1:34" s="227" customFormat="1" ht="20.100000000000001" customHeight="1">
      <c r="A6" s="262" t="s">
        <v>753</v>
      </c>
      <c r="B6" s="182" t="s">
        <v>1099</v>
      </c>
      <c r="C6" s="186" t="s">
        <v>12377</v>
      </c>
      <c r="D6" s="230"/>
      <c r="E6" s="182" t="s">
        <v>1065</v>
      </c>
      <c r="F6" s="182" t="s">
        <v>753</v>
      </c>
      <c r="G6" s="182" t="s">
        <v>13177</v>
      </c>
      <c r="H6" s="183">
        <v>0</v>
      </c>
      <c r="I6" s="184" t="s">
        <v>15698</v>
      </c>
      <c r="J6" s="184" t="s">
        <v>1640</v>
      </c>
      <c r="K6" s="224"/>
      <c r="L6" s="224"/>
      <c r="M6" s="224"/>
      <c r="N6" s="224"/>
      <c r="O6" s="224"/>
      <c r="P6" s="185"/>
      <c r="Q6" s="225"/>
      <c r="R6" s="182" t="str">
        <f ca="1">IF(ISERROR($V6),"",OFFSET('Smelter Look-up'!$C$4,$V6-4,0)&amp;"")</f>
        <v>Mineracao Taboca S.A.</v>
      </c>
      <c r="S6" s="181" t="str">
        <f t="shared" ref="S6:S37" ca="1" si="2">IF(B6="","",IF(ISERROR(MATCH($E6,CL,0)),"Unknown",INDIRECT("'C'!$A$"&amp;MATCH($E6,CL,0)+1)))</f>
        <v>BR</v>
      </c>
      <c r="T6" s="181" t="str">
        <f ca="1">IF(B6="","",IF(ISERROR(MATCH($J6,SorP!$B$1:$B$6226,0)),"",INDIRECT("'SorP'!$A$"&amp;MATCH($S6&amp;$J6,SorP!C:C,0))))</f>
        <v>BR-SP</v>
      </c>
      <c r="U6" s="201"/>
      <c r="V6" s="226">
        <f>IF(C6="",NA(),IF(OR(C6="Smelter not listed",C6="Smelter not yet identified"),MATCH($B6&amp;$D6,'Smelter Look-up'!$J:$J,0),MATCH($B6&amp;$C6,'Smelter Look-up'!$J:$J,0)))</f>
        <v>476</v>
      </c>
      <c r="X6" s="227">
        <f t="shared" ref="X6:X37" si="3">IF(AND(C6="Smelter not listed",OR(LEN(D6)=0,LEN(E6)=0)),1,0)</f>
        <v>0</v>
      </c>
      <c r="AB6" s="228" t="str">
        <f t="shared" ref="AB6:AB37" si="4">B6&amp;C6</f>
        <v>TinMineracao Taboca S.A.</v>
      </c>
    </row>
    <row r="7" spans="1:34" s="227" customFormat="1" ht="63.75">
      <c r="A7" s="262" t="s">
        <v>758</v>
      </c>
      <c r="B7" s="182" t="s">
        <v>1099</v>
      </c>
      <c r="C7" s="186" t="s">
        <v>13715</v>
      </c>
      <c r="D7" s="230"/>
      <c r="E7" s="182" t="s">
        <v>2382</v>
      </c>
      <c r="F7" s="182" t="s">
        <v>758</v>
      </c>
      <c r="G7" s="182" t="s">
        <v>13177</v>
      </c>
      <c r="H7" s="183">
        <v>0</v>
      </c>
      <c r="I7" s="184" t="s">
        <v>1728</v>
      </c>
      <c r="J7" s="184" t="s">
        <v>1728</v>
      </c>
      <c r="K7" s="224"/>
      <c r="L7" s="224"/>
      <c r="M7" s="224"/>
      <c r="N7" s="224"/>
      <c r="O7" s="224"/>
      <c r="P7" s="185"/>
      <c r="Q7" s="225"/>
      <c r="R7" s="182" t="str">
        <f ca="1">IF(ISERROR($V7),"",OFFSET('Smelter Look-up'!$C$4,$V7-4,0)&amp;"")</f>
        <v>Operaciones Metalurgicas S.A.</v>
      </c>
      <c r="S7" s="181" t="str">
        <f t="shared" ca="1" si="2"/>
        <v>BO</v>
      </c>
      <c r="T7" s="181" t="str">
        <f ca="1">IF(B7="","",IF(ISERROR(MATCH($J7,SorP!$B$1:$B$6226,0)),"",INDIRECT("'SorP'!$A$"&amp;MATCH($S7&amp;$J7,SorP!C:C,0))))</f>
        <v>BO-O</v>
      </c>
      <c r="U7" s="201"/>
      <c r="V7" s="226">
        <f>IF(C7="",NA(),IF(OR(C7="Smelter not listed",C7="Smelter not yet identified"),MATCH($B7&amp;$D7,'Smelter Look-up'!$J:$J,0),MATCH($B7&amp;$C7,'Smelter Look-up'!$J:$J,0)))</f>
        <v>493</v>
      </c>
      <c r="X7" s="227">
        <f t="shared" si="3"/>
        <v>0</v>
      </c>
      <c r="AB7" s="228" t="str">
        <f t="shared" si="4"/>
        <v>TinOperaciones Metalurgicas S.A.</v>
      </c>
    </row>
    <row r="8" spans="1:34" s="227" customFormat="1" ht="38.25">
      <c r="A8" s="262" t="s">
        <v>745</v>
      </c>
      <c r="B8" s="182" t="s">
        <v>1099</v>
      </c>
      <c r="C8" s="186" t="s">
        <v>814</v>
      </c>
      <c r="D8" s="230"/>
      <c r="E8" s="182" t="s">
        <v>2382</v>
      </c>
      <c r="F8" s="182" t="s">
        <v>745</v>
      </c>
      <c r="G8" s="182" t="s">
        <v>13177</v>
      </c>
      <c r="H8" s="183">
        <v>0</v>
      </c>
      <c r="I8" s="184" t="s">
        <v>1728</v>
      </c>
      <c r="J8" s="184" t="s">
        <v>1728</v>
      </c>
      <c r="K8" s="224"/>
      <c r="L8" s="224"/>
      <c r="M8" s="224"/>
      <c r="N8" s="224"/>
      <c r="O8" s="224"/>
      <c r="P8" s="185"/>
      <c r="Q8" s="225"/>
      <c r="R8" s="182" t="str">
        <f ca="1">IF(ISERROR($V8),"",OFFSET('Smelter Look-up'!$C$4,$V8-4,0)&amp;"")</f>
        <v>EM Vinto</v>
      </c>
      <c r="S8" s="181" t="str">
        <f t="shared" ca="1" si="2"/>
        <v>BO</v>
      </c>
      <c r="T8" s="181" t="str">
        <f ca="1">IF(B8="","",IF(ISERROR(MATCH($J8,SorP!$B$1:$B$6226,0)),"",INDIRECT("'SorP'!$A$"&amp;MATCH($S8&amp;$J8,SorP!C:C,0))))</f>
        <v>BO-O</v>
      </c>
      <c r="U8" s="201"/>
      <c r="V8" s="226">
        <f>IF(C8="",NA(),IF(OR(C8="Smelter not listed",C8="Smelter not yet identified"),MATCH($B8&amp;$D8,'Smelter Look-up'!$J:$J,0),MATCH($B8&amp;$C8,'Smelter Look-up'!$J:$J,0)))</f>
        <v>428</v>
      </c>
      <c r="X8" s="227">
        <f t="shared" si="3"/>
        <v>0</v>
      </c>
      <c r="AB8" s="228" t="str">
        <f t="shared" si="4"/>
        <v>TinEM Vinto</v>
      </c>
    </row>
    <row r="9" spans="1:34" s="227" customFormat="1" ht="20.100000000000001" customHeight="1">
      <c r="A9" s="262" t="s">
        <v>764</v>
      </c>
      <c r="B9" s="182" t="s">
        <v>1099</v>
      </c>
      <c r="C9" s="186" t="s">
        <v>2484</v>
      </c>
      <c r="D9" s="230"/>
      <c r="E9" s="182" t="s">
        <v>1065</v>
      </c>
      <c r="F9" s="182" t="s">
        <v>764</v>
      </c>
      <c r="G9" s="182" t="s">
        <v>13177</v>
      </c>
      <c r="H9" s="183">
        <v>0</v>
      </c>
      <c r="I9" s="184" t="s">
        <v>1725</v>
      </c>
      <c r="J9" s="184" t="s">
        <v>1729</v>
      </c>
      <c r="K9" s="224"/>
      <c r="L9" s="224"/>
      <c r="M9" s="224"/>
      <c r="N9" s="224"/>
      <c r="O9" s="224"/>
      <c r="P9" s="185"/>
      <c r="Q9" s="225"/>
      <c r="R9" s="182" t="str">
        <f ca="1">IF(ISERROR($V9),"",OFFSET('Smelter Look-up'!$C$4,$V9-4,0)&amp;"")</f>
        <v>White Solder Metalurgia e Mineracao Ltda.</v>
      </c>
      <c r="S9" s="181" t="str">
        <f t="shared" ca="1" si="2"/>
        <v>BR</v>
      </c>
      <c r="T9" s="181" t="str">
        <f ca="1">IF(B9="","",IF(ISERROR(MATCH($J9,SorP!$B$1:$B$6226,0)),"",INDIRECT("'SorP'!$A$"&amp;MATCH($S9&amp;$J9,SorP!C:C,0))))</f>
        <v>BR-RO</v>
      </c>
      <c r="U9" s="201"/>
      <c r="V9" s="226">
        <f>IF(C9="",NA(),IF(OR(C9="Smelter not listed",C9="Smelter not yet identified"),MATCH($B9&amp;$D9,'Smelter Look-up'!$J:$J,0),MATCH($B9&amp;$C9,'Smelter Look-up'!$J:$J,0)))</f>
        <v>530</v>
      </c>
      <c r="X9" s="227">
        <f t="shared" si="3"/>
        <v>0</v>
      </c>
      <c r="AB9" s="228" t="str">
        <f t="shared" si="4"/>
        <v>TinWhite Solder Metalurgia e Mineracao Ltda.</v>
      </c>
    </row>
    <row r="10" spans="1:34" s="227" customFormat="1" ht="20.100000000000001" customHeight="1">
      <c r="A10" s="262" t="s">
        <v>747</v>
      </c>
      <c r="B10" s="182" t="s">
        <v>1099</v>
      </c>
      <c r="C10" s="186" t="s">
        <v>788</v>
      </c>
      <c r="D10" s="230"/>
      <c r="E10" s="182" t="s">
        <v>853</v>
      </c>
      <c r="F10" s="182" t="s">
        <v>747</v>
      </c>
      <c r="G10" s="182" t="s">
        <v>13177</v>
      </c>
      <c r="H10" s="183">
        <v>0</v>
      </c>
      <c r="I10" s="184" t="s">
        <v>1730</v>
      </c>
      <c r="J10" s="184" t="s">
        <v>9448</v>
      </c>
      <c r="K10" s="224"/>
      <c r="L10" s="224"/>
      <c r="M10" s="224"/>
      <c r="N10" s="224"/>
      <c r="O10" s="224"/>
      <c r="P10" s="185"/>
      <c r="Q10" s="225"/>
      <c r="R10" s="182" t="str">
        <f ca="1">IF(ISERROR($V10),"",OFFSET('Smelter Look-up'!$C$4,$V10-4,0)&amp;"")</f>
        <v>Fenix Metals</v>
      </c>
      <c r="S10" s="181" t="str">
        <f t="shared" ca="1" si="2"/>
        <v>PL</v>
      </c>
      <c r="T10" s="181" t="str">
        <f ca="1">IF(B10="","",IF(ISERROR(MATCH($J10,SorP!$B$1:$B$6226,0)),"",INDIRECT("'SorP'!$A$"&amp;MATCH($S10&amp;$J10,SorP!C:C,0))))</f>
        <v>PL-18</v>
      </c>
      <c r="U10" s="201"/>
      <c r="V10" s="226">
        <f>IF(C10="",NA(),IF(OR(C10="Smelter not listed",C10="Smelter not yet identified"),MATCH($B10&amp;$D10,'Smelter Look-up'!$J:$J,0),MATCH($B10&amp;$C10,'Smelter Look-up'!$J:$J,0)))</f>
        <v>437</v>
      </c>
      <c r="X10" s="227">
        <f t="shared" si="3"/>
        <v>0</v>
      </c>
      <c r="AB10" s="228" t="str">
        <f t="shared" si="4"/>
        <v>TinFenix Metals</v>
      </c>
    </row>
    <row r="11" spans="1:34" s="227" customFormat="1" ht="20.100000000000001" customHeight="1">
      <c r="A11" s="262" t="s">
        <v>763</v>
      </c>
      <c r="B11" s="182" t="s">
        <v>1099</v>
      </c>
      <c r="C11" s="186" t="s">
        <v>1000</v>
      </c>
      <c r="D11" s="230"/>
      <c r="E11" s="182" t="s">
        <v>859</v>
      </c>
      <c r="F11" s="182" t="s">
        <v>763</v>
      </c>
      <c r="G11" s="182" t="s">
        <v>13177</v>
      </c>
      <c r="H11" s="183">
        <v>0</v>
      </c>
      <c r="I11" s="184" t="s">
        <v>1752</v>
      </c>
      <c r="J11" s="184" t="s">
        <v>1753</v>
      </c>
      <c r="K11" s="224"/>
      <c r="L11" s="224"/>
      <c r="M11" s="224"/>
      <c r="N11" s="224"/>
      <c r="O11" s="224"/>
      <c r="P11" s="185"/>
      <c r="Q11" s="225"/>
      <c r="R11" s="182" t="str">
        <f ca="1">IF(ISERROR($V11),"",OFFSET('Smelter Look-up'!$C$4,$V11-4,0)&amp;"")</f>
        <v>Thaisarco</v>
      </c>
      <c r="S11" s="181" t="str">
        <f t="shared" ca="1" si="2"/>
        <v>TH</v>
      </c>
      <c r="T11" s="181" t="str">
        <f ca="1">IF(B11="","",IF(ISERROR(MATCH($J11,SorP!$B$1:$B$6226,0)),"",INDIRECT("'SorP'!$A$"&amp;MATCH($S11&amp;$J11,SorP!C:C,0))))</f>
        <v>TH-83</v>
      </c>
      <c r="U11" s="201"/>
      <c r="V11" s="226">
        <f>IF(C11="",NA(),IF(OR(C11="Smelter not listed",C11="Smelter not yet identified"),MATCH($B11&amp;$D11,'Smelter Look-up'!$J:$J,0),MATCH($B11&amp;$C11,'Smelter Look-up'!$J:$J,0)))</f>
        <v>521</v>
      </c>
      <c r="X11" s="227">
        <f t="shared" si="3"/>
        <v>0</v>
      </c>
      <c r="AB11" s="228" t="str">
        <f t="shared" si="4"/>
        <v>TinThaisarco</v>
      </c>
    </row>
    <row r="12" spans="1:34" s="227" customFormat="1" ht="20.100000000000001" customHeight="1">
      <c r="A12" s="262" t="s">
        <v>1772</v>
      </c>
      <c r="B12" s="182" t="s">
        <v>1099</v>
      </c>
      <c r="C12" s="186" t="s">
        <v>15341</v>
      </c>
      <c r="D12" s="230"/>
      <c r="E12" s="182" t="s">
        <v>1064</v>
      </c>
      <c r="F12" s="182" t="s">
        <v>1772</v>
      </c>
      <c r="G12" s="182" t="s">
        <v>13177</v>
      </c>
      <c r="H12" s="183">
        <v>0</v>
      </c>
      <c r="I12" s="184" t="s">
        <v>1773</v>
      </c>
      <c r="J12" s="184" t="s">
        <v>3104</v>
      </c>
      <c r="K12" s="224"/>
      <c r="L12" s="224"/>
      <c r="M12" s="224"/>
      <c r="N12" s="224"/>
      <c r="O12" s="224"/>
      <c r="P12" s="185"/>
      <c r="Q12" s="225"/>
      <c r="R12" s="182" t="str">
        <f ca="1">IF(ISERROR($V12),"",OFFSET('Smelter Look-up'!$C$4,$V12-4,0)&amp;"")</f>
        <v>Aurubis Beerse</v>
      </c>
      <c r="S12" s="181" t="str">
        <f t="shared" ca="1" si="2"/>
        <v>BE</v>
      </c>
      <c r="T12" s="181" t="str">
        <f ca="1">IF(B12="","",IF(ISERROR(MATCH($J12,SorP!$B$1:$B$6226,0)),"",INDIRECT("'SorP'!$A$"&amp;MATCH($S12&amp;$J12,SorP!C:C,0))))</f>
        <v>BE-VAN</v>
      </c>
      <c r="U12" s="201"/>
      <c r="V12" s="226">
        <f>IF(C12="",NA(),IF(OR(C12="Smelter not listed",C12="Smelter not yet identified"),MATCH($B12&amp;$D12,'Smelter Look-up'!$J:$J,0),MATCH($B12&amp;$C12,'Smelter Look-up'!$J:$J,0)))</f>
        <v>404</v>
      </c>
      <c r="X12" s="227">
        <f t="shared" si="3"/>
        <v>0</v>
      </c>
      <c r="AB12" s="228" t="str">
        <f t="shared" si="4"/>
        <v>TinAurubis Beerse</v>
      </c>
    </row>
    <row r="13" spans="1:34" s="227" customFormat="1" ht="20.100000000000001" customHeight="1">
      <c r="A13" s="262" t="s">
        <v>751</v>
      </c>
      <c r="B13" s="182" t="s">
        <v>1099</v>
      </c>
      <c r="C13" s="186" t="s">
        <v>1293</v>
      </c>
      <c r="D13" s="230"/>
      <c r="E13" s="182" t="s">
        <v>1069</v>
      </c>
      <c r="F13" s="182" t="s">
        <v>751</v>
      </c>
      <c r="G13" s="182" t="s">
        <v>13177</v>
      </c>
      <c r="H13" s="183">
        <v>0</v>
      </c>
      <c r="I13" s="184" t="s">
        <v>1734</v>
      </c>
      <c r="J13" s="184" t="s">
        <v>13515</v>
      </c>
      <c r="K13" s="224"/>
      <c r="L13" s="224"/>
      <c r="M13" s="224"/>
      <c r="N13" s="224"/>
      <c r="O13" s="224"/>
      <c r="P13" s="185"/>
      <c r="Q13" s="225"/>
      <c r="R13" s="182" t="str">
        <f ca="1">IF(ISERROR($V13),"",OFFSET('Smelter Look-up'!$C$4,$V13-4,0)&amp;"")</f>
        <v>China Tin Group Co., Ltd.</v>
      </c>
      <c r="S13" s="181" t="str">
        <f t="shared" ca="1" si="2"/>
        <v>CN</v>
      </c>
      <c r="T13" s="181" t="str">
        <f ca="1">IF(B13="","",IF(ISERROR(MATCH($J13,SorP!$B$1:$B$6226,0)),"",INDIRECT("'SorP'!$A$"&amp;MATCH($S13&amp;$J13,SorP!C:C,0))))</f>
        <v>CN-GX</v>
      </c>
      <c r="U13" s="201"/>
      <c r="V13" s="226">
        <f>IF(C13="",NA(),IF(OR(C13="Smelter not listed",C13="Smelter not yet identified"),MATCH($B13&amp;$D13,'Smelter Look-up'!$J:$J,0),MATCH($B13&amp;$C13,'Smelter Look-up'!$J:$J,0)))</f>
        <v>411</v>
      </c>
      <c r="X13" s="227">
        <f t="shared" si="3"/>
        <v>0</v>
      </c>
      <c r="AB13" s="228" t="str">
        <f t="shared" si="4"/>
        <v>TinChina Tin Group Co., Ltd.</v>
      </c>
    </row>
    <row r="14" spans="1:34" s="227" customFormat="1" ht="20.100000000000001" customHeight="1">
      <c r="A14" s="262" t="s">
        <v>752</v>
      </c>
      <c r="B14" s="182" t="s">
        <v>1099</v>
      </c>
      <c r="C14" s="186" t="s">
        <v>793</v>
      </c>
      <c r="D14" s="230"/>
      <c r="E14" s="182" t="s">
        <v>1084</v>
      </c>
      <c r="F14" s="182" t="s">
        <v>752</v>
      </c>
      <c r="G14" s="182" t="s">
        <v>13177</v>
      </c>
      <c r="H14" s="183">
        <v>0</v>
      </c>
      <c r="I14" s="184" t="s">
        <v>1739</v>
      </c>
      <c r="J14" s="184" t="s">
        <v>8635</v>
      </c>
      <c r="K14" s="224"/>
      <c r="L14" s="224"/>
      <c r="M14" s="224"/>
      <c r="N14" s="224"/>
      <c r="O14" s="224"/>
      <c r="P14" s="185"/>
      <c r="Q14" s="225"/>
      <c r="R14" s="182" t="str">
        <f ca="1">IF(ISERROR($V14),"",OFFSET('Smelter Look-up'!$C$4,$V14-4,0)&amp;"")</f>
        <v>Malaysia Smelting Corporation (MSC)</v>
      </c>
      <c r="S14" s="181" t="str">
        <f t="shared" ca="1" si="2"/>
        <v>MY</v>
      </c>
      <c r="T14" s="181" t="str">
        <f ca="1">IF(B14="","",IF(ISERROR(MATCH($J14,SorP!$B$1:$B$6226,0)),"",INDIRECT("'SorP'!$A$"&amp;MATCH($S14&amp;$J14,SorP!C:C,0))))</f>
        <v>MY-07</v>
      </c>
      <c r="U14" s="201"/>
      <c r="V14" s="226">
        <f>IF(C14="",NA(),IF(OR(C14="Smelter not listed",C14="Smelter not yet identified"),MATCH($B14&amp;$D14,'Smelter Look-up'!$J:$J,0),MATCH($B14&amp;$C14,'Smelter Look-up'!$J:$J,0)))</f>
        <v>468</v>
      </c>
      <c r="X14" s="227">
        <f t="shared" si="3"/>
        <v>0</v>
      </c>
      <c r="AB14" s="228" t="str">
        <f t="shared" si="4"/>
        <v>TinMalaysia Smelting Corporation (MSC)</v>
      </c>
    </row>
    <row r="15" spans="1:34" s="227" customFormat="1" ht="36.75" customHeight="1">
      <c r="A15" s="262" t="s">
        <v>744</v>
      </c>
      <c r="B15" s="182" t="s">
        <v>1099</v>
      </c>
      <c r="C15" s="186" t="s">
        <v>15688</v>
      </c>
      <c r="D15" s="230"/>
      <c r="E15" s="182" t="s">
        <v>2384</v>
      </c>
      <c r="F15" s="182" t="s">
        <v>744</v>
      </c>
      <c r="G15" s="182" t="s">
        <v>13177</v>
      </c>
      <c r="H15" s="183">
        <v>0</v>
      </c>
      <c r="I15" s="184" t="s">
        <v>1719</v>
      </c>
      <c r="J15" s="184" t="s">
        <v>1699</v>
      </c>
      <c r="K15" s="224"/>
      <c r="L15" s="224"/>
      <c r="M15" s="224"/>
      <c r="N15" s="224"/>
      <c r="O15" s="224"/>
      <c r="P15" s="185"/>
      <c r="Q15" s="225"/>
      <c r="R15" s="182" t="str">
        <f ca="1">IF(ISERROR($V15),"",OFFSET('Smelter Look-up'!$C$4,$V15-4,0)&amp;"")</f>
        <v>Alpha Assembly Solutions Inc</v>
      </c>
      <c r="S15" s="181" t="str">
        <f t="shared" ca="1" si="2"/>
        <v>US</v>
      </c>
      <c r="T15" s="181" t="str">
        <f ca="1">IF(B15="","",IF(ISERROR(MATCH($J15,SorP!$B$1:$B$6226,0)),"",INDIRECT("'SorP'!$A$"&amp;MATCH($S15&amp;$J15,SorP!C:C,0))))</f>
        <v>US-PA</v>
      </c>
      <c r="U15" s="201"/>
      <c r="V15" s="226">
        <f>IF(C15="",NA(),IF(OR(C15="Smelter not listed",C15="Smelter not yet identified"),MATCH($B15&amp;$D15,'Smelter Look-up'!$J:$J,0),MATCH($B15&amp;$C15,'Smelter Look-up'!$J:$J,0)))</f>
        <v>399</v>
      </c>
      <c r="X15" s="227">
        <f t="shared" si="3"/>
        <v>0</v>
      </c>
      <c r="AB15" s="228" t="str">
        <f t="shared" si="4"/>
        <v>TinAlpha Assembly Solutions Inc</v>
      </c>
    </row>
    <row r="16" spans="1:34" s="227" customFormat="1" ht="51">
      <c r="A16" s="262" t="s">
        <v>1740</v>
      </c>
      <c r="B16" s="182" t="s">
        <v>1099</v>
      </c>
      <c r="C16" s="186" t="s">
        <v>2104</v>
      </c>
      <c r="D16" s="230"/>
      <c r="E16" s="182" t="s">
        <v>2384</v>
      </c>
      <c r="F16" s="182" t="s">
        <v>1740</v>
      </c>
      <c r="G16" s="182" t="s">
        <v>13177</v>
      </c>
      <c r="H16" s="183">
        <v>0</v>
      </c>
      <c r="I16" s="184" t="s">
        <v>1741</v>
      </c>
      <c r="J16" s="184" t="s">
        <v>1601</v>
      </c>
      <c r="K16" s="224"/>
      <c r="L16" s="224"/>
      <c r="M16" s="224"/>
      <c r="N16" s="224"/>
      <c r="O16" s="224"/>
      <c r="P16" s="185"/>
      <c r="Q16" s="225"/>
      <c r="R16" s="182" t="str">
        <f ca="1">IF(ISERROR($V16),"",OFFSET('Smelter Look-up'!$C$4,$V16-4,0)&amp;"")</f>
        <v>Metallic Resources, Inc.</v>
      </c>
      <c r="S16" s="181" t="str">
        <f t="shared" ca="1" si="2"/>
        <v>US</v>
      </c>
      <c r="T16" s="181" t="str">
        <f ca="1">IF(B16="","",IF(ISERROR(MATCH($J16,SorP!$B$1:$B$6226,0)),"",INDIRECT("'SorP'!$A$"&amp;MATCH($S16&amp;$J16,SorP!C:C,0))))</f>
        <v>US-OH</v>
      </c>
      <c r="U16" s="201"/>
      <c r="V16" s="226">
        <f>IF(C16="",NA(),IF(OR(C16="Smelter not listed",C16="Smelter not yet identified"),MATCH($B16&amp;$D16,'Smelter Look-up'!$J:$J,0),MATCH($B16&amp;$C16,'Smelter Look-up'!$J:$J,0)))</f>
        <v>473</v>
      </c>
      <c r="X16" s="227">
        <f t="shared" si="3"/>
        <v>0</v>
      </c>
      <c r="AB16" s="228" t="str">
        <f t="shared" si="4"/>
        <v>TinMetallic Resources, Inc.</v>
      </c>
    </row>
    <row r="17" spans="1:28" s="227" customFormat="1" ht="20.100000000000001" customHeight="1">
      <c r="A17" s="262" t="s">
        <v>1374</v>
      </c>
      <c r="B17" s="182" t="s">
        <v>1099</v>
      </c>
      <c r="C17" s="186" t="s">
        <v>877</v>
      </c>
      <c r="D17" s="230"/>
      <c r="E17" s="182" t="s">
        <v>1077</v>
      </c>
      <c r="F17" s="182" t="s">
        <v>1374</v>
      </c>
      <c r="G17" s="182" t="s">
        <v>13177</v>
      </c>
      <c r="H17" s="183">
        <v>0</v>
      </c>
      <c r="I17" s="184" t="s">
        <v>1541</v>
      </c>
      <c r="J17" s="184" t="s">
        <v>1542</v>
      </c>
      <c r="K17" s="224"/>
      <c r="L17" s="224"/>
      <c r="M17" s="224"/>
      <c r="N17" s="224"/>
      <c r="O17" s="224"/>
      <c r="P17" s="185"/>
      <c r="Q17" s="225"/>
      <c r="R17" s="182" t="str">
        <f ca="1">IF(ISERROR($V17),"",OFFSET('Smelter Look-up'!$C$4,$V17-4,0)&amp;"")</f>
        <v>Dowa</v>
      </c>
      <c r="S17" s="181" t="str">
        <f t="shared" ca="1" si="2"/>
        <v>JP</v>
      </c>
      <c r="T17" s="181" t="str">
        <f ca="1">IF(B17="","",IF(ISERROR(MATCH($J17,SorP!$B$1:$B$6226,0)),"",INDIRECT("'SorP'!$A$"&amp;MATCH($S17&amp;$J17,SorP!C:C,0))))</f>
        <v>JP-05</v>
      </c>
      <c r="U17" s="201"/>
      <c r="V17" s="226">
        <f>IF(C17="",NA(),IF(OR(C17="Smelter not listed",C17="Smelter not yet identified"),MATCH($B17&amp;$D17,'Smelter Look-up'!$J:$J,0),MATCH($B17&amp;$C17,'Smelter Look-up'!$J:$J,0)))</f>
        <v>425</v>
      </c>
      <c r="X17" s="227">
        <f t="shared" si="3"/>
        <v>0</v>
      </c>
      <c r="AB17" s="228" t="str">
        <f t="shared" si="4"/>
        <v>TinDowa</v>
      </c>
    </row>
    <row r="18" spans="1:28" s="227" customFormat="1" ht="20.100000000000001" customHeight="1">
      <c r="A18" s="181" t="s">
        <v>2483</v>
      </c>
      <c r="B18" s="182" t="s">
        <v>1099</v>
      </c>
      <c r="C18" s="186" t="s">
        <v>2482</v>
      </c>
      <c r="D18" s="230"/>
      <c r="E18" s="182" t="s">
        <v>1065</v>
      </c>
      <c r="F18" s="182" t="s">
        <v>2483</v>
      </c>
      <c r="G18" s="182" t="s">
        <v>13177</v>
      </c>
      <c r="H18" s="183">
        <v>0</v>
      </c>
      <c r="I18" s="184" t="s">
        <v>2491</v>
      </c>
      <c r="J18" s="184" t="s">
        <v>1640</v>
      </c>
      <c r="K18" s="224"/>
      <c r="L18" s="224"/>
      <c r="M18" s="224"/>
      <c r="N18" s="224"/>
      <c r="O18" s="224"/>
      <c r="P18" s="185"/>
      <c r="Q18" s="225"/>
      <c r="R18" s="182" t="str">
        <f ca="1">IF(ISERROR($V18),"",OFFSET('Smelter Look-up'!$C$4,$V18-4,0)&amp;"")</f>
        <v>Super Ligas</v>
      </c>
      <c r="S18" s="181" t="str">
        <f t="shared" ca="1" si="2"/>
        <v>BR</v>
      </c>
      <c r="T18" s="181" t="str">
        <f ca="1">IF(B18="","",IF(ISERROR(MATCH($J18,SorP!$B$1:$B$6226,0)),"",INDIRECT("'SorP'!$A$"&amp;MATCH($S18&amp;$J18,SorP!C:C,0))))</f>
        <v>BR-SP</v>
      </c>
      <c r="U18" s="201"/>
      <c r="V18" s="226">
        <f>IF(C18="",NA(),IF(OR(C18="Smelter not listed",C18="Smelter not yet identified"),MATCH($B18&amp;$D18,'Smelter Look-up'!$J:$J,0),MATCH($B18&amp;$C18,'Smelter Look-up'!$J:$J,0)))</f>
        <v>517</v>
      </c>
      <c r="X18" s="227">
        <f t="shared" si="3"/>
        <v>0</v>
      </c>
      <c r="AB18" s="228" t="str">
        <f t="shared" si="4"/>
        <v>TinSuper Ligas</v>
      </c>
    </row>
    <row r="19" spans="1:28" s="227" customFormat="1" ht="51">
      <c r="A19" s="181" t="s">
        <v>13122</v>
      </c>
      <c r="B19" s="182" t="s">
        <v>1099</v>
      </c>
      <c r="C19" s="186" t="s">
        <v>13121</v>
      </c>
      <c r="D19" s="230"/>
      <c r="E19" s="182" t="s">
        <v>2384</v>
      </c>
      <c r="F19" s="182" t="s">
        <v>13122</v>
      </c>
      <c r="G19" s="182" t="s">
        <v>13177</v>
      </c>
      <c r="H19" s="183">
        <v>0</v>
      </c>
      <c r="I19" s="184" t="s">
        <v>13123</v>
      </c>
      <c r="J19" s="184" t="s">
        <v>1699</v>
      </c>
      <c r="K19" s="224"/>
      <c r="L19" s="224"/>
      <c r="M19" s="224"/>
      <c r="N19" s="224"/>
      <c r="O19" s="224"/>
      <c r="P19" s="185"/>
      <c r="Q19" s="225"/>
      <c r="R19" s="182" t="str">
        <f ca="1">IF(ISERROR($V19),"",OFFSET('Smelter Look-up'!$C$4,$V19-4,0)&amp;"")</f>
        <v>Tin Technology &amp; Refining</v>
      </c>
      <c r="S19" s="181" t="str">
        <f t="shared" ca="1" si="2"/>
        <v>US</v>
      </c>
      <c r="T19" s="181" t="str">
        <f ca="1">IF(B19="","",IF(ISERROR(MATCH($J19,SorP!$B$1:$B$6226,0)),"",INDIRECT("'SorP'!$A$"&amp;MATCH($S19&amp;$J19,SorP!C:C,0))))</f>
        <v>US-PA</v>
      </c>
      <c r="U19" s="201"/>
      <c r="V19" s="226">
        <f>IF(C19="",NA(),IF(OR(C19="Smelter not listed",C19="Smelter not yet identified"),MATCH($B19&amp;$D19,'Smelter Look-up'!$J:$J,0),MATCH($B19&amp;$C19,'Smelter Look-up'!$J:$J,0)))</f>
        <v>525</v>
      </c>
      <c r="X19" s="227">
        <f t="shared" si="3"/>
        <v>0</v>
      </c>
      <c r="AB19" s="228" t="str">
        <f t="shared" si="4"/>
        <v>TinTin Technology &amp; Refining</v>
      </c>
    </row>
    <row r="20" spans="1:28" s="227" customFormat="1" ht="76.5">
      <c r="A20" s="181" t="s">
        <v>131</v>
      </c>
      <c r="B20" s="182" t="s">
        <v>1099</v>
      </c>
      <c r="C20" s="186" t="s">
        <v>2121</v>
      </c>
      <c r="D20" s="230"/>
      <c r="E20" s="182" t="s">
        <v>1065</v>
      </c>
      <c r="F20" s="182" t="s">
        <v>131</v>
      </c>
      <c r="G20" s="182" t="s">
        <v>13177</v>
      </c>
      <c r="H20" s="183">
        <v>0</v>
      </c>
      <c r="I20" s="184" t="s">
        <v>1683</v>
      </c>
      <c r="J20" s="184" t="s">
        <v>1515</v>
      </c>
      <c r="K20" s="224"/>
      <c r="L20" s="224"/>
      <c r="M20" s="224"/>
      <c r="N20" s="224"/>
      <c r="O20" s="224"/>
      <c r="P20" s="185"/>
      <c r="Q20" s="225"/>
      <c r="R20" s="182" t="str">
        <f ca="1">IF(ISERROR($V20),"",OFFSET('Smelter Look-up'!$C$4,$V20-4,0)&amp;"")</f>
        <v>Magnu's Minerais Metais e Ligas Ltda.</v>
      </c>
      <c r="S20" s="181" t="str">
        <f t="shared" ca="1" si="2"/>
        <v>BR</v>
      </c>
      <c r="T20" s="181" t="str">
        <f ca="1">IF(B20="","",IF(ISERROR(MATCH($J20,SorP!$B$1:$B$6226,0)),"",INDIRECT("'SorP'!$A$"&amp;MATCH($S20&amp;$J20,SorP!C:C,0))))</f>
        <v>BR-MG</v>
      </c>
      <c r="U20" s="201"/>
      <c r="V20" s="226">
        <f>IF(C20="",NA(),IF(OR(C20="Smelter not listed",C20="Smelter not yet identified"),MATCH($B20&amp;$D20,'Smelter Look-up'!$J:$J,0),MATCH($B20&amp;$C20,'Smelter Look-up'!$J:$J,0)))</f>
        <v>467</v>
      </c>
      <c r="X20" s="227">
        <f t="shared" si="3"/>
        <v>0</v>
      </c>
      <c r="AB20" s="228" t="str">
        <f t="shared" si="4"/>
        <v>TinMagnu's Minerais Metais e Ligas Ltda.</v>
      </c>
    </row>
    <row r="21" spans="1:28" s="227" customFormat="1" ht="89.25">
      <c r="A21" s="181" t="s">
        <v>766</v>
      </c>
      <c r="B21" s="182" t="s">
        <v>1099</v>
      </c>
      <c r="C21" s="186" t="s">
        <v>15303</v>
      </c>
      <c r="D21" s="230"/>
      <c r="E21" s="182" t="s">
        <v>1069</v>
      </c>
      <c r="F21" s="182" t="s">
        <v>766</v>
      </c>
      <c r="G21" s="182" t="s">
        <v>13177</v>
      </c>
      <c r="H21" s="183">
        <v>0</v>
      </c>
      <c r="I21" s="184" t="s">
        <v>2398</v>
      </c>
      <c r="J21" s="184" t="s">
        <v>13540</v>
      </c>
      <c r="K21" s="224"/>
      <c r="L21" s="224"/>
      <c r="M21" s="224"/>
      <c r="N21" s="224"/>
      <c r="O21" s="224"/>
      <c r="P21" s="185"/>
      <c r="Q21" s="225"/>
      <c r="R21" s="182" t="str">
        <f ca="1">IF(ISERROR($V21),"",OFFSET('Smelter Look-up'!$C$4,$V21-4,0)&amp;"")</f>
        <v>Tin Smelting Branch of Yunnan Tin Co., Ltd.</v>
      </c>
      <c r="S21" s="181" t="str">
        <f t="shared" ca="1" si="2"/>
        <v>CN</v>
      </c>
      <c r="T21" s="181" t="str">
        <f ca="1">IF(B21="","",IF(ISERROR(MATCH($J21,SorP!$B$1:$B$6226,0)),"",INDIRECT("'SorP'!$A$"&amp;MATCH($S21&amp;$J21,SorP!C:C,0))))</f>
        <v>CN-YN</v>
      </c>
      <c r="U21" s="201"/>
      <c r="V21" s="226">
        <f>IF(C21="",NA(),IF(OR(C21="Smelter not listed",C21="Smelter not yet identified"),MATCH($B21&amp;$D21,'Smelter Look-up'!$J:$J,0),MATCH($B21&amp;$C21,'Smelter Look-up'!$J:$J,0)))</f>
        <v>524</v>
      </c>
      <c r="X21" s="227">
        <f t="shared" si="3"/>
        <v>0</v>
      </c>
      <c r="AB21" s="228" t="str">
        <f t="shared" si="4"/>
        <v>TinTin Smelting Branch of Yunnan Tin Co., Ltd.</v>
      </c>
    </row>
    <row r="22" spans="1:28" s="227" customFormat="1" ht="102">
      <c r="A22" s="181" t="s">
        <v>2481</v>
      </c>
      <c r="B22" s="182" t="s">
        <v>1099</v>
      </c>
      <c r="C22" s="186" t="s">
        <v>2480</v>
      </c>
      <c r="D22" s="230"/>
      <c r="E22" s="182" t="s">
        <v>1069</v>
      </c>
      <c r="F22" s="182" t="s">
        <v>2481</v>
      </c>
      <c r="G22" s="182" t="s">
        <v>13177</v>
      </c>
      <c r="H22" s="183">
        <v>0</v>
      </c>
      <c r="I22" s="184" t="s">
        <v>1781</v>
      </c>
      <c r="J22" s="184" t="s">
        <v>13536</v>
      </c>
      <c r="K22" s="224"/>
      <c r="L22" s="224"/>
      <c r="M22" s="224"/>
      <c r="N22" s="224"/>
      <c r="O22" s="224"/>
      <c r="P22" s="185"/>
      <c r="Q22" s="225"/>
      <c r="R22" s="182" t="str">
        <f ca="1">IF(ISERROR($V22),"",OFFSET('Smelter Look-up'!$C$4,$V22-4,0)&amp;"")</f>
        <v>Guangdong Hanhe Non-Ferrous Metal Co., Ltd.</v>
      </c>
      <c r="S22" s="181" t="str">
        <f t="shared" ca="1" si="2"/>
        <v>CN</v>
      </c>
      <c r="T22" s="181" t="str">
        <f ca="1">IF(B22="","",IF(ISERROR(MATCH($J22,SorP!$B$1:$B$6226,0)),"",INDIRECT("'SorP'!$A$"&amp;MATCH($S22&amp;$J22,SorP!C:C,0))))</f>
        <v>CN-GD</v>
      </c>
      <c r="U22" s="201"/>
      <c r="V22" s="226">
        <f>IF(C22="",NA(),IF(OR(C22="Smelter not listed",C22="Smelter not yet identified"),MATCH($B22&amp;$D22,'Smelter Look-up'!$J:$J,0),MATCH($B22&amp;$C22,'Smelter Look-up'!$J:$J,0)))</f>
        <v>450</v>
      </c>
      <c r="X22" s="227">
        <f t="shared" si="3"/>
        <v>0</v>
      </c>
      <c r="AB22" s="228" t="str">
        <f t="shared" si="4"/>
        <v>TinGuangdong Hanhe Non-Ferrous Metal Co., Ltd.</v>
      </c>
    </row>
    <row r="23" spans="1:28" s="227" customFormat="1" ht="76.5">
      <c r="A23" s="181" t="s">
        <v>755</v>
      </c>
      <c r="B23" s="182" t="s">
        <v>1099</v>
      </c>
      <c r="C23" s="186" t="s">
        <v>1131</v>
      </c>
      <c r="D23" s="230"/>
      <c r="E23" s="182" t="s">
        <v>1077</v>
      </c>
      <c r="F23" s="182" t="s">
        <v>755</v>
      </c>
      <c r="G23" s="182" t="s">
        <v>13177</v>
      </c>
      <c r="H23" s="183">
        <v>0</v>
      </c>
      <c r="I23" s="184" t="s">
        <v>15643</v>
      </c>
      <c r="J23" s="184" t="s">
        <v>6618</v>
      </c>
      <c r="K23" s="224"/>
      <c r="L23" s="224"/>
      <c r="M23" s="224"/>
      <c r="N23" s="224"/>
      <c r="O23" s="224"/>
      <c r="P23" s="185"/>
      <c r="Q23" s="225"/>
      <c r="R23" s="182" t="str">
        <f ca="1">IF(ISERROR($V23),"",OFFSET('Smelter Look-up'!$C$4,$V23-4,0)&amp;"")</f>
        <v>Mitsubishi Materials Corporation</v>
      </c>
      <c r="S23" s="181" t="str">
        <f t="shared" ca="1" si="2"/>
        <v>JP</v>
      </c>
      <c r="T23" s="181" t="str">
        <f ca="1">IF(B23="","",IF(ISERROR(MATCH($J23,SorP!$B$1:$B$6226,0)),"",INDIRECT("'SorP'!$A$"&amp;MATCH($S23&amp;$J23,SorP!C:C,0))))</f>
        <v>JP-28</v>
      </c>
      <c r="U23" s="201"/>
      <c r="V23" s="226">
        <f>IF(C23="",NA(),IF(OR(C23="Smelter not listed",C23="Smelter not yet identified"),MATCH($B23&amp;$D23,'Smelter Look-up'!$J:$J,0),MATCH($B23&amp;$C23,'Smelter Look-up'!$J:$J,0)))</f>
        <v>482</v>
      </c>
      <c r="X23" s="227">
        <f t="shared" si="3"/>
        <v>0</v>
      </c>
      <c r="AB23" s="228" t="str">
        <f t="shared" si="4"/>
        <v>TinMitsubishi Materials Corporation</v>
      </c>
    </row>
    <row r="24" spans="1:28" s="227" customFormat="1" ht="89.25">
      <c r="A24" s="181" t="s">
        <v>12877</v>
      </c>
      <c r="B24" s="182" t="s">
        <v>1099</v>
      </c>
      <c r="C24" s="186" t="s">
        <v>12876</v>
      </c>
      <c r="D24" s="230"/>
      <c r="E24" s="182" t="s">
        <v>1069</v>
      </c>
      <c r="F24" s="182" t="s">
        <v>12877</v>
      </c>
      <c r="G24" s="182" t="s">
        <v>13177</v>
      </c>
      <c r="H24" s="183">
        <v>0</v>
      </c>
      <c r="I24" s="184" t="s">
        <v>12893</v>
      </c>
      <c r="J24" s="184" t="s">
        <v>13514</v>
      </c>
      <c r="K24" s="224"/>
      <c r="L24" s="224"/>
      <c r="M24" s="224"/>
      <c r="N24" s="224"/>
      <c r="O24" s="224"/>
      <c r="P24" s="185"/>
      <c r="Q24" s="225"/>
      <c r="R24" s="182" t="str">
        <f ca="1">IF(ISERROR($V24),"",OFFSET('Smelter Look-up'!$C$4,$V24-4,0)&amp;"")</f>
        <v>Chifeng Dajingzi Tin Industry Co., Ltd.</v>
      </c>
      <c r="S24" s="181" t="str">
        <f t="shared" ca="1" si="2"/>
        <v>CN</v>
      </c>
      <c r="T24" s="181" t="str">
        <f ca="1">IF(B24="","",IF(ISERROR(MATCH($J24,SorP!$B$1:$B$6226,0)),"",INDIRECT("'SorP'!$A$"&amp;MATCH($S24&amp;$J24,SorP!C:C,0))))</f>
        <v>CN-NM</v>
      </c>
      <c r="U24" s="201"/>
      <c r="V24" s="226">
        <f>IF(C24="",NA(),IF(OR(C24="Smelter not listed",C24="Smelter not yet identified"),MATCH($B24&amp;$D24,'Smelter Look-up'!$J:$J,0),MATCH($B24&amp;$C24,'Smelter Look-up'!$J:$J,0)))</f>
        <v>409</v>
      </c>
      <c r="X24" s="227">
        <f t="shared" si="3"/>
        <v>0</v>
      </c>
      <c r="AB24" s="228" t="str">
        <f t="shared" si="4"/>
        <v>TinChifeng Dajingzi Tin Industry Co., Ltd.</v>
      </c>
    </row>
    <row r="25" spans="1:28" s="227" customFormat="1" ht="38.25">
      <c r="A25" s="181" t="s">
        <v>14958</v>
      </c>
      <c r="B25" s="182" t="s">
        <v>1099</v>
      </c>
      <c r="C25" s="186" t="s">
        <v>14957</v>
      </c>
      <c r="D25" s="230"/>
      <c r="E25" s="182" t="s">
        <v>1071</v>
      </c>
      <c r="F25" s="182" t="s">
        <v>14958</v>
      </c>
      <c r="G25" s="182" t="s">
        <v>13177</v>
      </c>
      <c r="H25" s="183">
        <v>0</v>
      </c>
      <c r="I25" s="184" t="s">
        <v>15696</v>
      </c>
      <c r="J25" s="184" t="s">
        <v>3602</v>
      </c>
      <c r="K25" s="224"/>
      <c r="L25" s="224"/>
      <c r="M25" s="224"/>
      <c r="N25" s="224"/>
      <c r="O25" s="224"/>
      <c r="P25" s="185"/>
      <c r="Q25" s="225"/>
      <c r="R25" s="182" t="str">
        <f ca="1">IF(ISERROR($V25),"",OFFSET('Smelter Look-up'!$C$4,$V25-4,0)&amp;"")</f>
        <v>CRM Synergies</v>
      </c>
      <c r="S25" s="181" t="str">
        <f t="shared" ca="1" si="2"/>
        <v>ES</v>
      </c>
      <c r="T25" s="181" t="str">
        <f ca="1">IF(B25="","",IF(ISERROR(MATCH($J25,SorP!$B$1:$B$6226,0)),"",INDIRECT("'SorP'!$A$"&amp;MATCH($S25&amp;$J25,SorP!C:C,0))))</f>
        <v>ES-TO</v>
      </c>
      <c r="U25" s="201"/>
      <c r="V25" s="226">
        <f>IF(C25="",NA(),IF(OR(C25="Smelter not listed",C25="Smelter not yet identified"),MATCH($B25&amp;$D25,'Smelter Look-up'!$J:$J,0),MATCH($B25&amp;$C25,'Smelter Look-up'!$J:$J,0)))</f>
        <v>419</v>
      </c>
      <c r="X25" s="227">
        <f t="shared" si="3"/>
        <v>0</v>
      </c>
      <c r="AB25" s="228" t="str">
        <f t="shared" si="4"/>
        <v>TinCRM Synergies</v>
      </c>
    </row>
    <row r="26" spans="1:28" s="227" customFormat="1" ht="102">
      <c r="A26" s="181" t="s">
        <v>15635</v>
      </c>
      <c r="B26" s="182" t="s">
        <v>1099</v>
      </c>
      <c r="C26" s="186" t="s">
        <v>15634</v>
      </c>
      <c r="D26" s="230"/>
      <c r="E26" s="182" t="s">
        <v>1084</v>
      </c>
      <c r="F26" s="182" t="s">
        <v>15635</v>
      </c>
      <c r="G26" s="182" t="s">
        <v>13177</v>
      </c>
      <c r="H26" s="183">
        <v>0</v>
      </c>
      <c r="I26" s="184" t="s">
        <v>15645</v>
      </c>
      <c r="J26" s="184" t="s">
        <v>8641</v>
      </c>
      <c r="K26" s="224"/>
      <c r="L26" s="224"/>
      <c r="M26" s="224"/>
      <c r="N26" s="224"/>
      <c r="O26" s="224"/>
      <c r="P26" s="185"/>
      <c r="Q26" s="225"/>
      <c r="R26" s="182" t="str">
        <f ca="1">IF(ISERROR($V26),"",OFFSET('Smelter Look-up'!$C$4,$V26-4,0)&amp;"")</f>
        <v>Malaysia Smelting Corporation Berhad (Port Klang)</v>
      </c>
      <c r="S26" s="181" t="str">
        <f t="shared" ca="1" si="2"/>
        <v>MY</v>
      </c>
      <c r="T26" s="181" t="str">
        <f ca="1">IF(B26="","",IF(ISERROR(MATCH($J26,SorP!$B$1:$B$6226,0)),"",INDIRECT("'SorP'!$A$"&amp;MATCH($S26&amp;$J26,SorP!C:C,0))))</f>
        <v>MY-10</v>
      </c>
      <c r="U26" s="201"/>
      <c r="V26" s="226">
        <f>IF(C26="",NA(),IF(OR(C26="Smelter not listed",C26="Smelter not yet identified"),MATCH($B26&amp;$D26,'Smelter Look-up'!$J:$J,0),MATCH($B26&amp;$C26,'Smelter Look-up'!$J:$J,0)))</f>
        <v>469</v>
      </c>
      <c r="X26" s="227">
        <f t="shared" si="3"/>
        <v>0</v>
      </c>
      <c r="AB26" s="228" t="str">
        <f t="shared" si="4"/>
        <v>TinMalaysia Smelting Corporation Berhad (Port Klang)</v>
      </c>
    </row>
    <row r="27" spans="1:28" s="227" customFormat="1" ht="102">
      <c r="A27" s="181" t="s">
        <v>2230</v>
      </c>
      <c r="B27" s="182" t="s">
        <v>1099</v>
      </c>
      <c r="C27" s="186" t="s">
        <v>2287</v>
      </c>
      <c r="D27" s="230"/>
      <c r="E27" s="182" t="s">
        <v>1069</v>
      </c>
      <c r="F27" s="182" t="s">
        <v>2230</v>
      </c>
      <c r="G27" s="182" t="s">
        <v>13177</v>
      </c>
      <c r="H27" s="183">
        <v>0</v>
      </c>
      <c r="I27" s="184" t="s">
        <v>1733</v>
      </c>
      <c r="J27" s="184" t="s">
        <v>13535</v>
      </c>
      <c r="K27" s="224"/>
      <c r="L27" s="224"/>
      <c r="M27" s="224"/>
      <c r="N27" s="224"/>
      <c r="O27" s="224"/>
      <c r="P27" s="185"/>
      <c r="Q27" s="225"/>
      <c r="R27" s="182" t="str">
        <f ca="1">IF(ISERROR($V27),"",OFFSET('Smelter Look-up'!$C$4,$V27-4,0)&amp;"")</f>
        <v>Chenzhou Yunxiang Mining and Metallurgy Co., Ltd.</v>
      </c>
      <c r="S27" s="181" t="str">
        <f t="shared" ca="1" si="2"/>
        <v>CN</v>
      </c>
      <c r="T27" s="181" t="str">
        <f ca="1">IF(B27="","",IF(ISERROR(MATCH($J27,SorP!$B$1:$B$6226,0)),"",INDIRECT("'SorP'!$A$"&amp;MATCH($S27&amp;$J27,SorP!C:C,0))))</f>
        <v>CN-HN</v>
      </c>
      <c r="U27" s="201"/>
      <c r="V27" s="226">
        <f>IF(C27="",NA(),IF(OR(C27="Smelter not listed",C27="Smelter not yet identified"),MATCH($B27&amp;$D27,'Smelter Look-up'!$J:$J,0),MATCH($B27&amp;$C27,'Smelter Look-up'!$J:$J,0)))</f>
        <v>408</v>
      </c>
      <c r="X27" s="227">
        <f t="shared" si="3"/>
        <v>0</v>
      </c>
      <c r="AB27" s="228" t="str">
        <f t="shared" si="4"/>
        <v>TinChenzhou Yunxiang Mining and Metallurgy Co., Ltd.</v>
      </c>
    </row>
    <row r="28" spans="1:28" s="227" customFormat="1" ht="51">
      <c r="A28" s="181" t="s">
        <v>15307</v>
      </c>
      <c r="B28" s="182" t="s">
        <v>1099</v>
      </c>
      <c r="C28" s="186" t="s">
        <v>15306</v>
      </c>
      <c r="D28" s="230"/>
      <c r="E28" s="182" t="s">
        <v>1074</v>
      </c>
      <c r="F28" s="182" t="s">
        <v>15307</v>
      </c>
      <c r="G28" s="182" t="s">
        <v>13177</v>
      </c>
      <c r="H28" s="183">
        <v>0</v>
      </c>
      <c r="I28" s="184" t="s">
        <v>15308</v>
      </c>
      <c r="J28" s="184" t="s">
        <v>1748</v>
      </c>
      <c r="K28" s="224"/>
      <c r="L28" s="224"/>
      <c r="M28" s="224"/>
      <c r="N28" s="224"/>
      <c r="O28" s="224"/>
      <c r="P28" s="185"/>
      <c r="Q28" s="225"/>
      <c r="R28" s="182" t="str">
        <f ca="1">IF(ISERROR($V28),"",OFFSET('Smelter Look-up'!$C$4,$V28-4,0)&amp;"")</f>
        <v>PT Cipta Persada Mulia</v>
      </c>
      <c r="S28" s="181" t="str">
        <f t="shared" ca="1" si="2"/>
        <v>ID</v>
      </c>
      <c r="T28" s="181" t="str">
        <f ca="1">IF(B28="","",IF(ISERROR(MATCH($J28,SorP!$B$1:$B$6226,0)),"",INDIRECT("'SorP'!$A$"&amp;MATCH($S28&amp;$J28,SorP!C:C,0))))</f>
        <v>ID-KR</v>
      </c>
      <c r="U28" s="201"/>
      <c r="V28" s="226">
        <f>IF(C28="",NA(),IF(OR(C28="Smelter not listed",C28="Smelter not yet identified"),MATCH($B28&amp;$D28,'Smelter Look-up'!$J:$J,0),MATCH($B28&amp;$C28,'Smelter Look-up'!$J:$J,0)))</f>
        <v>501</v>
      </c>
      <c r="X28" s="227">
        <f t="shared" si="3"/>
        <v>0</v>
      </c>
      <c r="AB28" s="228" t="str">
        <f t="shared" si="4"/>
        <v>TinPT Cipta Persada Mulia</v>
      </c>
    </row>
    <row r="29" spans="1:28" s="227" customFormat="1" ht="51">
      <c r="A29" s="181" t="s">
        <v>759</v>
      </c>
      <c r="B29" s="182" t="s">
        <v>1099</v>
      </c>
      <c r="C29" s="186" t="s">
        <v>610</v>
      </c>
      <c r="D29" s="230"/>
      <c r="E29" s="182" t="s">
        <v>1074</v>
      </c>
      <c r="F29" s="182" t="s">
        <v>759</v>
      </c>
      <c r="G29" s="182" t="s">
        <v>13177</v>
      </c>
      <c r="H29" s="183">
        <v>0</v>
      </c>
      <c r="I29" s="184" t="s">
        <v>1726</v>
      </c>
      <c r="J29" s="184" t="s">
        <v>12799</v>
      </c>
      <c r="K29" s="224"/>
      <c r="L29" s="224"/>
      <c r="M29" s="224"/>
      <c r="N29" s="224"/>
      <c r="O29" s="224"/>
      <c r="P29" s="185"/>
      <c r="Q29" s="225"/>
      <c r="R29" s="182" t="str">
        <f ca="1">IF(ISERROR($V29),"",OFFSET('Smelter Look-up'!$C$4,$V29-4,0)&amp;"")</f>
        <v>PT Mitra Stania Prima</v>
      </c>
      <c r="S29" s="181" t="str">
        <f t="shared" ca="1" si="2"/>
        <v>ID</v>
      </c>
      <c r="T29" s="181" t="str">
        <f ca="1">IF(B29="","",IF(ISERROR(MATCH($J29,SorP!$B$1:$B$6226,0)),"",INDIRECT("'SorP'!$A$"&amp;MATCH($S29&amp;$J29,SorP!C:C,0))))</f>
        <v>ID-BB</v>
      </c>
      <c r="U29" s="201"/>
      <c r="V29" s="226">
        <f>IF(C29="",NA(),IF(OR(C29="Smelter not listed",C29="Smelter not yet identified"),MATCH($B29&amp;$D29,'Smelter Look-up'!$J:$J,0),MATCH($B29&amp;$C29,'Smelter Look-up'!$J:$J,0)))</f>
        <v>502</v>
      </c>
      <c r="X29" s="227">
        <f t="shared" si="3"/>
        <v>0</v>
      </c>
      <c r="AB29" s="228" t="str">
        <f t="shared" si="4"/>
        <v>TinPT Mitra Stania Prima</v>
      </c>
    </row>
    <row r="30" spans="1:28" s="227" customFormat="1" ht="51">
      <c r="A30" s="181" t="s">
        <v>760</v>
      </c>
      <c r="B30" s="182" t="s">
        <v>1099</v>
      </c>
      <c r="C30" s="186" t="s">
        <v>13713</v>
      </c>
      <c r="D30" s="230"/>
      <c r="E30" s="182" t="s">
        <v>1074</v>
      </c>
      <c r="F30" s="182" t="s">
        <v>760</v>
      </c>
      <c r="G30" s="182" t="s">
        <v>13177</v>
      </c>
      <c r="H30" s="183">
        <v>0</v>
      </c>
      <c r="I30" s="184" t="s">
        <v>1751</v>
      </c>
      <c r="J30" s="184" t="s">
        <v>12799</v>
      </c>
      <c r="K30" s="224"/>
      <c r="L30" s="224"/>
      <c r="M30" s="224"/>
      <c r="N30" s="224"/>
      <c r="O30" s="224"/>
      <c r="P30" s="185"/>
      <c r="Q30" s="225"/>
      <c r="R30" s="182" t="str">
        <f ca="1">IF(ISERROR($V30),"",OFFSET('Smelter Look-up'!$C$4,$V30-4,0)&amp;"")</f>
        <v>PT Timah Tbk Mentok</v>
      </c>
      <c r="S30" s="181" t="str">
        <f t="shared" ca="1" si="2"/>
        <v>ID</v>
      </c>
      <c r="T30" s="181" t="str">
        <f ca="1">IF(B30="","",IF(ISERROR(MATCH($J30,SorP!$B$1:$B$6226,0)),"",INDIRECT("'SorP'!$A$"&amp;MATCH($S30&amp;$J30,SorP!C:C,0))))</f>
        <v>ID-BB</v>
      </c>
      <c r="U30" s="201"/>
      <c r="V30" s="226">
        <f>IF(C30="",NA(),IF(OR(C30="Smelter not listed",C30="Smelter not yet identified"),MATCH($B30&amp;$D30,'Smelter Look-up'!$J:$J,0),MATCH($B30&amp;$C30,'Smelter Look-up'!$J:$J,0)))</f>
        <v>510</v>
      </c>
      <c r="X30" s="227">
        <f t="shared" si="3"/>
        <v>0</v>
      </c>
      <c r="AB30" s="228" t="str">
        <f t="shared" si="4"/>
        <v>TinPT Timah Tbk Mentok</v>
      </c>
    </row>
    <row r="31" spans="1:28" s="227" customFormat="1" ht="51">
      <c r="A31" s="181" t="s">
        <v>777</v>
      </c>
      <c r="B31" s="182" t="s">
        <v>1099</v>
      </c>
      <c r="C31" s="186" t="s">
        <v>13714</v>
      </c>
      <c r="D31" s="230"/>
      <c r="E31" s="182" t="s">
        <v>1074</v>
      </c>
      <c r="F31" s="182" t="s">
        <v>777</v>
      </c>
      <c r="G31" s="182" t="s">
        <v>13177</v>
      </c>
      <c r="H31" s="183">
        <v>0</v>
      </c>
      <c r="I31" s="184" t="s">
        <v>1749</v>
      </c>
      <c r="J31" s="184" t="s">
        <v>6016</v>
      </c>
      <c r="K31" s="224"/>
      <c r="L31" s="224"/>
      <c r="M31" s="224"/>
      <c r="N31" s="224"/>
      <c r="O31" s="224"/>
      <c r="P31" s="185"/>
      <c r="Q31" s="225"/>
      <c r="R31" s="182" t="str">
        <f ca="1">IF(ISERROR($V31),"",OFFSET('Smelter Look-up'!$C$4,$V31-4,0)&amp;"")</f>
        <v>PT Timah Tbk Kundur</v>
      </c>
      <c r="S31" s="181" t="str">
        <f t="shared" ca="1" si="2"/>
        <v>ID</v>
      </c>
      <c r="T31" s="181" t="str">
        <f ca="1">IF(B31="","",IF(ISERROR(MATCH($J31,SorP!$B$1:$B$6226,0)),"",INDIRECT("'SorP'!$A$"&amp;MATCH($S31&amp;$J31,SorP!C:C,0))))</f>
        <v>ID-RI</v>
      </c>
      <c r="U31" s="201"/>
      <c r="V31" s="226">
        <f>IF(C31="",NA(),IF(OR(C31="Smelter not listed",C31="Smelter not yet identified"),MATCH($B31&amp;$D31,'Smelter Look-up'!$J:$J,0),MATCH($B31&amp;$C31,'Smelter Look-up'!$J:$J,0)))</f>
        <v>509</v>
      </c>
      <c r="X31" s="227">
        <f t="shared" si="3"/>
        <v>0</v>
      </c>
      <c r="AB31" s="228" t="str">
        <f t="shared" si="4"/>
        <v>TinPT Timah Tbk Kundur</v>
      </c>
    </row>
    <row r="32" spans="1:28" s="227" customFormat="1" ht="63.75">
      <c r="A32" s="181" t="s">
        <v>1368</v>
      </c>
      <c r="B32" s="182" t="s">
        <v>1099</v>
      </c>
      <c r="C32" s="186" t="s">
        <v>1367</v>
      </c>
      <c r="D32" s="230"/>
      <c r="E32" s="182" t="s">
        <v>1074</v>
      </c>
      <c r="F32" s="182" t="s">
        <v>1368</v>
      </c>
      <c r="G32" s="182" t="s">
        <v>13177</v>
      </c>
      <c r="H32" s="183">
        <v>0</v>
      </c>
      <c r="I32" s="184" t="s">
        <v>1726</v>
      </c>
      <c r="J32" s="184" t="s">
        <v>12799</v>
      </c>
      <c r="K32" s="224"/>
      <c r="L32" s="224"/>
      <c r="M32" s="224"/>
      <c r="N32" s="224"/>
      <c r="O32" s="224"/>
      <c r="P32" s="185"/>
      <c r="Q32" s="225"/>
      <c r="R32" s="182" t="str">
        <f ca="1">IF(ISERROR($V32),"",OFFSET('Smelter Look-up'!$C$4,$V32-4,0)&amp;"")</f>
        <v>PT ATD Makmur Mandiri Jaya</v>
      </c>
      <c r="S32" s="181" t="str">
        <f t="shared" ca="1" si="2"/>
        <v>ID</v>
      </c>
      <c r="T32" s="181" t="str">
        <f ca="1">IF(B32="","",IF(ISERROR(MATCH($J32,SorP!$B$1:$B$6226,0)),"",INDIRECT("'SorP'!$A$"&amp;MATCH($S32&amp;$J32,SorP!C:C,0))))</f>
        <v>ID-BB</v>
      </c>
      <c r="U32" s="201"/>
      <c r="V32" s="226">
        <f>IF(C32="",NA(),IF(OR(C32="Smelter not listed",C32="Smelter not yet identified"),MATCH($B32&amp;$D32,'Smelter Look-up'!$J:$J,0),MATCH($B32&amp;$C32,'Smelter Look-up'!$J:$J,0)))</f>
        <v>499</v>
      </c>
      <c r="X32" s="227">
        <f t="shared" si="3"/>
        <v>0</v>
      </c>
      <c r="AB32" s="228" t="str">
        <f t="shared" si="4"/>
        <v>TinPT ATD Makmur Mandiri Jaya</v>
      </c>
    </row>
    <row r="33" spans="1:28" s="227" customFormat="1" ht="63.75">
      <c r="A33" s="181" t="s">
        <v>13775</v>
      </c>
      <c r="B33" s="182" t="s">
        <v>1099</v>
      </c>
      <c r="C33" s="186" t="s">
        <v>13761</v>
      </c>
      <c r="D33" s="230"/>
      <c r="E33" s="182" t="s">
        <v>1074</v>
      </c>
      <c r="F33" s="182" t="s">
        <v>13775</v>
      </c>
      <c r="G33" s="182" t="s">
        <v>13177</v>
      </c>
      <c r="H33" s="183">
        <v>0</v>
      </c>
      <c r="I33" s="184" t="s">
        <v>14989</v>
      </c>
      <c r="J33" s="184" t="s">
        <v>12799</v>
      </c>
      <c r="K33" s="224"/>
      <c r="L33" s="224"/>
      <c r="M33" s="224"/>
      <c r="N33" s="224"/>
      <c r="O33" s="224"/>
      <c r="P33" s="185"/>
      <c r="Q33" s="225"/>
      <c r="R33" s="182" t="str">
        <f ca="1">IF(ISERROR($V33),"",OFFSET('Smelter Look-up'!$C$4,$V33-4,0)&amp;"")</f>
        <v>PT Mitra Sukses Globalindo</v>
      </c>
      <c r="S33" s="181" t="str">
        <f t="shared" ca="1" si="2"/>
        <v>ID</v>
      </c>
      <c r="T33" s="181" t="str">
        <f ca="1">IF(B33="","",IF(ISERROR(MATCH($J33,SorP!$B$1:$B$6226,0)),"",INDIRECT("'SorP'!$A$"&amp;MATCH($S33&amp;$J33,SorP!C:C,0))))</f>
        <v>ID-BB</v>
      </c>
      <c r="U33" s="201"/>
      <c r="V33" s="226">
        <f>IF(C33="",NA(),IF(OR(C33="Smelter not listed",C33="Smelter not yet identified"),MATCH($B33&amp;$D33,'Smelter Look-up'!$J:$J,0),MATCH($B33&amp;$C33,'Smelter Look-up'!$J:$J,0)))</f>
        <v>503</v>
      </c>
      <c r="X33" s="227">
        <f t="shared" si="3"/>
        <v>0</v>
      </c>
      <c r="AB33" s="228" t="str">
        <f t="shared" si="4"/>
        <v>TinPT Mitra Sukses Globalindo</v>
      </c>
    </row>
    <row r="34" spans="1:28" s="227" customFormat="1" ht="63.75">
      <c r="A34" s="181" t="s">
        <v>15345</v>
      </c>
      <c r="B34" s="182" t="s">
        <v>1099</v>
      </c>
      <c r="C34" s="186" t="s">
        <v>15344</v>
      </c>
      <c r="D34" s="230"/>
      <c r="E34" s="182" t="s">
        <v>1074</v>
      </c>
      <c r="F34" s="182" t="s">
        <v>15345</v>
      </c>
      <c r="G34" s="182" t="s">
        <v>13177</v>
      </c>
      <c r="H34" s="183">
        <v>0</v>
      </c>
      <c r="I34" s="184" t="s">
        <v>15351</v>
      </c>
      <c r="J34" s="184" t="s">
        <v>12799</v>
      </c>
      <c r="K34" s="224"/>
      <c r="L34" s="224"/>
      <c r="M34" s="224"/>
      <c r="N34" s="224"/>
      <c r="O34" s="224"/>
      <c r="P34" s="185"/>
      <c r="Q34" s="225"/>
      <c r="R34" s="182" t="str">
        <f ca="1">IF(ISERROR($V34),"",OFFSET('Smelter Look-up'!$C$4,$V34-4,0)&amp;"")</f>
        <v>PT Premium Tin Indonesia</v>
      </c>
      <c r="S34" s="181" t="str">
        <f t="shared" ca="1" si="2"/>
        <v>ID</v>
      </c>
      <c r="T34" s="181" t="str">
        <f ca="1">IF(B34="","",IF(ISERROR(MATCH($J34,SorP!$B$1:$B$6226,0)),"",INDIRECT("'SorP'!$A$"&amp;MATCH($S34&amp;$J34,SorP!C:C,0))))</f>
        <v>ID-BB</v>
      </c>
      <c r="U34" s="201"/>
      <c r="V34" s="226">
        <f>IF(C34="",NA(),IF(OR(C34="Smelter not listed",C34="Smelter not yet identified"),MATCH($B34&amp;$D34,'Smelter Look-up'!$J:$J,0),MATCH($B34&amp;$C34,'Smelter Look-up'!$J:$J,0)))</f>
        <v>504</v>
      </c>
      <c r="X34" s="227">
        <f t="shared" si="3"/>
        <v>0</v>
      </c>
      <c r="AB34" s="228" t="str">
        <f t="shared" si="4"/>
        <v>TinPT Premium Tin Indonesia</v>
      </c>
    </row>
    <row r="35" spans="1:28" s="227" customFormat="1" ht="76.5">
      <c r="A35" s="181" t="s">
        <v>15310</v>
      </c>
      <c r="B35" s="182" t="s">
        <v>1099</v>
      </c>
      <c r="C35" s="186" t="s">
        <v>15309</v>
      </c>
      <c r="D35" s="230"/>
      <c r="E35" s="182" t="s">
        <v>1074</v>
      </c>
      <c r="F35" s="182" t="s">
        <v>15310</v>
      </c>
      <c r="G35" s="182" t="s">
        <v>13177</v>
      </c>
      <c r="H35" s="183">
        <v>0</v>
      </c>
      <c r="I35" s="184" t="s">
        <v>1726</v>
      </c>
      <c r="J35" s="184" t="s">
        <v>12799</v>
      </c>
      <c r="K35" s="224"/>
      <c r="L35" s="224"/>
      <c r="M35" s="224"/>
      <c r="N35" s="224"/>
      <c r="O35" s="224"/>
      <c r="P35" s="185"/>
      <c r="Q35" s="225"/>
      <c r="R35" s="182" t="str">
        <f ca="1">IF(ISERROR($V35),"",OFFSET('Smelter Look-up'!$C$4,$V35-4,0)&amp;"")</f>
        <v>PT Putera Sarana Shakti (PT PSS)</v>
      </c>
      <c r="S35" s="181" t="str">
        <f t="shared" ca="1" si="2"/>
        <v>ID</v>
      </c>
      <c r="T35" s="181" t="str">
        <f ca="1">IF(B35="","",IF(ISERROR(MATCH($J35,SorP!$B$1:$B$6226,0)),"",INDIRECT("'SorP'!$A$"&amp;MATCH($S35&amp;$J35,SorP!C:C,0))))</f>
        <v>ID-BB</v>
      </c>
      <c r="U35" s="201"/>
      <c r="V35" s="226">
        <f>IF(C35="",NA(),IF(OR(C35="Smelter not listed",C35="Smelter not yet identified"),MATCH($B35&amp;$D35,'Smelter Look-up'!$J:$J,0),MATCH($B35&amp;$C35,'Smelter Look-up'!$J:$J,0)))</f>
        <v>506</v>
      </c>
      <c r="X35" s="227">
        <f t="shared" si="3"/>
        <v>0</v>
      </c>
      <c r="AB35" s="228" t="str">
        <f t="shared" si="4"/>
        <v>TinPT Putera Sarana Shakti (PT PSS)</v>
      </c>
    </row>
    <row r="36" spans="1:28" s="227" customFormat="1" ht="51">
      <c r="A36" s="181" t="s">
        <v>15350</v>
      </c>
      <c r="B36" s="182" t="s">
        <v>1099</v>
      </c>
      <c r="C36" s="186" t="s">
        <v>15349</v>
      </c>
      <c r="D36" s="230"/>
      <c r="E36" s="182" t="s">
        <v>1074</v>
      </c>
      <c r="F36" s="182" t="s">
        <v>15350</v>
      </c>
      <c r="G36" s="182" t="s">
        <v>13177</v>
      </c>
      <c r="H36" s="183">
        <v>0</v>
      </c>
      <c r="I36" s="184" t="s">
        <v>15353</v>
      </c>
      <c r="J36" s="184" t="s">
        <v>12799</v>
      </c>
      <c r="K36" s="224"/>
      <c r="L36" s="224"/>
      <c r="M36" s="224"/>
      <c r="N36" s="224"/>
      <c r="O36" s="224"/>
      <c r="P36" s="185"/>
      <c r="Q36" s="225"/>
      <c r="R36" s="182" t="str">
        <f ca="1">IF(ISERROR($V36),"",OFFSET('Smelter Look-up'!$C$4,$V36-4,0)&amp;"")</f>
        <v>PT Bangka Prima Tin</v>
      </c>
      <c r="S36" s="181" t="str">
        <f t="shared" ca="1" si="2"/>
        <v>ID</v>
      </c>
      <c r="T36" s="181" t="str">
        <f ca="1">IF(B36="","",IF(ISERROR(MATCH($J36,SorP!$B$1:$B$6226,0)),"",INDIRECT("'SorP'!$A$"&amp;MATCH($S36&amp;$J36,SorP!C:C,0))))</f>
        <v>ID-BB</v>
      </c>
      <c r="U36" s="201"/>
      <c r="V36" s="226">
        <f>IF(C36="",NA(),IF(OR(C36="Smelter not listed",C36="Smelter not yet identified"),MATCH($B36&amp;$D36,'Smelter Look-up'!$J:$J,0),MATCH($B36&amp;$C36,'Smelter Look-up'!$J:$J,0)))</f>
        <v>500</v>
      </c>
      <c r="X36" s="227">
        <f t="shared" si="3"/>
        <v>0</v>
      </c>
      <c r="AB36" s="228" t="str">
        <f t="shared" si="4"/>
        <v>TinPT Bangka Prima Tin</v>
      </c>
    </row>
    <row r="37" spans="1:28" s="227" customFormat="1" ht="38.25">
      <c r="A37" s="181" t="s">
        <v>15625</v>
      </c>
      <c r="B37" s="182" t="s">
        <v>1099</v>
      </c>
      <c r="C37" s="186" t="s">
        <v>15624</v>
      </c>
      <c r="D37" s="230"/>
      <c r="E37" s="182" t="s">
        <v>1074</v>
      </c>
      <c r="F37" s="182" t="s">
        <v>15625</v>
      </c>
      <c r="G37" s="182" t="s">
        <v>13177</v>
      </c>
      <c r="H37" s="183">
        <v>0</v>
      </c>
      <c r="I37" s="184" t="s">
        <v>14986</v>
      </c>
      <c r="J37" s="184" t="s">
        <v>12799</v>
      </c>
      <c r="K37" s="224"/>
      <c r="L37" s="224"/>
      <c r="M37" s="224"/>
      <c r="N37" s="224"/>
      <c r="O37" s="224"/>
      <c r="P37" s="185"/>
      <c r="Q37" s="225"/>
      <c r="R37" s="182" t="str">
        <f ca="1">IF(ISERROR($V37),"",OFFSET('Smelter Look-up'!$C$4,$V37-4,0)&amp;"")</f>
        <v>PT Rajehan Ariq</v>
      </c>
      <c r="S37" s="181" t="str">
        <f t="shared" ca="1" si="2"/>
        <v>ID</v>
      </c>
      <c r="T37" s="181" t="str">
        <f ca="1">IF(B37="","",IF(ISERROR(MATCH($J37,SorP!$B$1:$B$6226,0)),"",INDIRECT("'SorP'!$A$"&amp;MATCH($S37&amp;$J37,SorP!C:C,0))))</f>
        <v>ID-BB</v>
      </c>
      <c r="U37" s="201"/>
      <c r="V37" s="226">
        <f>IF(C37="",NA(),IF(OR(C37="Smelter not listed",C37="Smelter not yet identified"),MATCH($B37&amp;$D37,'Smelter Look-up'!$J:$J,0),MATCH($B37&amp;$C37,'Smelter Look-up'!$J:$J,0)))</f>
        <v>507</v>
      </c>
      <c r="X37" s="227">
        <f t="shared" si="3"/>
        <v>0</v>
      </c>
      <c r="AB37" s="228" t="str">
        <f t="shared" si="4"/>
        <v>TinPT Rajehan Ariq</v>
      </c>
    </row>
    <row r="38" spans="1:28" s="227" customFormat="1" ht="51">
      <c r="A38" s="181" t="s">
        <v>15714</v>
      </c>
      <c r="B38" s="182" t="s">
        <v>1099</v>
      </c>
      <c r="C38" s="186" t="s">
        <v>15713</v>
      </c>
      <c r="D38" s="230"/>
      <c r="E38" s="182" t="s">
        <v>1074</v>
      </c>
      <c r="F38" s="182" t="s">
        <v>15714</v>
      </c>
      <c r="G38" s="182" t="s">
        <v>13177</v>
      </c>
      <c r="H38" s="183">
        <v>0</v>
      </c>
      <c r="I38" s="184" t="s">
        <v>14986</v>
      </c>
      <c r="J38" s="184" t="s">
        <v>12799</v>
      </c>
      <c r="K38" s="224"/>
      <c r="L38" s="224"/>
      <c r="M38" s="224"/>
      <c r="N38" s="224"/>
      <c r="O38" s="224"/>
      <c r="P38" s="185"/>
      <c r="Q38" s="225"/>
      <c r="R38" s="182" t="str">
        <f ca="1">IF(ISERROR($V38),"",OFFSET('Smelter Look-up'!$C$4,$V38-4,0)&amp;"")</f>
        <v>PT Prima Timah Utama</v>
      </c>
      <c r="S38" s="181" t="str">
        <f t="shared" ref="S38:S68" ca="1" si="5">IF(B38="","",IF(ISERROR(MATCH($E38,CL,0)),"Unknown",INDIRECT("'C'!$A$"&amp;MATCH($E38,CL,0)+1)))</f>
        <v>ID</v>
      </c>
      <c r="T38" s="181" t="str">
        <f ca="1">IF(B38="","",IF(ISERROR(MATCH($J38,SorP!$B$1:$B$6226,0)),"",INDIRECT("'SorP'!$A$"&amp;MATCH($S38&amp;$J38,SorP!C:C,0))))</f>
        <v>ID-BB</v>
      </c>
      <c r="U38" s="201"/>
      <c r="V38" s="226">
        <f>IF(C38="",NA(),IF(OR(C38="Smelter not listed",C38="Smelter not yet identified"),MATCH($B38&amp;$D38,'Smelter Look-up'!$J:$J,0),MATCH($B38&amp;$C38,'Smelter Look-up'!$J:$J,0)))</f>
        <v>505</v>
      </c>
      <c r="X38" s="227">
        <f t="shared" ref="X38:X68" si="6">IF(AND(C38="Smelter not listed",OR(LEN(D38)=0,LEN(E38)=0)),1,0)</f>
        <v>0</v>
      </c>
      <c r="AB38" s="228" t="str">
        <f t="shared" ref="AB38:AB68" si="7">B38&amp;C38</f>
        <v>TinPT Prima Timah Utama</v>
      </c>
    </row>
    <row r="39" spans="1:28" s="227" customFormat="1" ht="20.25">
      <c r="A39" s="181"/>
      <c r="B39" s="182"/>
      <c r="C39" s="186"/>
      <c r="D39" s="230"/>
      <c r="E39" s="182"/>
      <c r="F39" s="182"/>
      <c r="G39" s="182"/>
      <c r="H39" s="183"/>
      <c r="I39" s="184"/>
      <c r="J39" s="184"/>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si="6"/>
        <v>0</v>
      </c>
      <c r="AB39" s="228" t="str">
        <f t="shared" si="7"/>
        <v/>
      </c>
    </row>
    <row r="40" spans="1:28" s="227" customFormat="1" ht="20.25">
      <c r="A40" s="181"/>
      <c r="B40" s="182"/>
      <c r="C40" s="186"/>
      <c r="D40" s="230"/>
      <c r="E40" s="182"/>
      <c r="F40" s="182"/>
      <c r="G40" s="182"/>
      <c r="H40" s="183"/>
      <c r="I40" s="184"/>
      <c r="J40" s="184"/>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si="6"/>
        <v>0</v>
      </c>
      <c r="AB40" s="228" t="str">
        <f t="shared" si="7"/>
        <v/>
      </c>
    </row>
    <row r="41" spans="1:28" s="227" customFormat="1" ht="20.25">
      <c r="A41" s="181"/>
      <c r="B41" s="182"/>
      <c r="C41" s="186"/>
      <c r="D41" s="230"/>
      <c r="E41" s="182"/>
      <c r="F41" s="182"/>
      <c r="G41" s="182"/>
      <c r="H41" s="183"/>
      <c r="I41" s="184"/>
      <c r="J41" s="184"/>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si="6"/>
        <v>0</v>
      </c>
      <c r="AB41" s="228" t="str">
        <f t="shared" si="7"/>
        <v/>
      </c>
    </row>
    <row r="42" spans="1:28" s="227" customFormat="1" ht="20.25">
      <c r="A42" s="181"/>
      <c r="B42" s="182"/>
      <c r="C42" s="186"/>
      <c r="D42" s="230"/>
      <c r="E42" s="182"/>
      <c r="F42" s="182"/>
      <c r="G42" s="182"/>
      <c r="H42" s="183"/>
      <c r="I42" s="184"/>
      <c r="J42" s="184"/>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si="6"/>
        <v>0</v>
      </c>
      <c r="AB42" s="228" t="str">
        <f t="shared" si="7"/>
        <v/>
      </c>
    </row>
    <row r="43" spans="1:28" s="227" customFormat="1" ht="20.25">
      <c r="A43" s="181"/>
      <c r="B43" s="182"/>
      <c r="C43" s="186"/>
      <c r="D43" s="230"/>
      <c r="E43" s="182"/>
      <c r="F43" s="182"/>
      <c r="G43" s="182"/>
      <c r="H43" s="183"/>
      <c r="I43" s="184"/>
      <c r="J43" s="184"/>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si="6"/>
        <v>0</v>
      </c>
      <c r="AB43" s="228" t="str">
        <f t="shared" si="7"/>
        <v/>
      </c>
    </row>
    <row r="44" spans="1:28" s="227" customFormat="1" ht="20.25">
      <c r="A44" s="181"/>
      <c r="B44" s="182"/>
      <c r="C44" s="186"/>
      <c r="D44" s="230"/>
      <c r="E44" s="182"/>
      <c r="F44" s="182"/>
      <c r="G44" s="182"/>
      <c r="H44" s="183"/>
      <c r="I44" s="184"/>
      <c r="J44" s="184"/>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si="6"/>
        <v>0</v>
      </c>
      <c r="AB44" s="228" t="str">
        <f t="shared" si="7"/>
        <v/>
      </c>
    </row>
    <row r="45" spans="1:28" s="227" customFormat="1" ht="20.25">
      <c r="A45" s="181"/>
      <c r="B45" s="182"/>
      <c r="C45" s="186"/>
      <c r="D45" s="230"/>
      <c r="E45" s="182"/>
      <c r="F45" s="182"/>
      <c r="G45" s="182"/>
      <c r="H45" s="183"/>
      <c r="I45" s="184"/>
      <c r="J45" s="184"/>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si="6"/>
        <v>0</v>
      </c>
      <c r="AB45" s="228" t="str">
        <f t="shared" si="7"/>
        <v/>
      </c>
    </row>
    <row r="46" spans="1:28" s="227" customFormat="1" ht="20.25">
      <c r="A46" s="181"/>
      <c r="B46" s="182"/>
      <c r="C46" s="186"/>
      <c r="D46" s="230"/>
      <c r="E46" s="182"/>
      <c r="F46" s="182"/>
      <c r="G46" s="182"/>
      <c r="H46" s="183"/>
      <c r="I46" s="184"/>
      <c r="J46" s="184"/>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si="6"/>
        <v>0</v>
      </c>
      <c r="AB46" s="228" t="str">
        <f t="shared" si="7"/>
        <v/>
      </c>
    </row>
    <row r="47" spans="1:28" s="227" customFormat="1" ht="20.25">
      <c r="A47" s="181"/>
      <c r="B47" s="182"/>
      <c r="C47" s="186"/>
      <c r="D47" s="230"/>
      <c r="E47" s="182"/>
      <c r="F47" s="182"/>
      <c r="G47" s="182"/>
      <c r="H47" s="183"/>
      <c r="I47" s="184"/>
      <c r="J47" s="184"/>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si="6"/>
        <v>0</v>
      </c>
      <c r="AB47" s="228" t="str">
        <f t="shared" si="7"/>
        <v/>
      </c>
    </row>
    <row r="48" spans="1:28" s="227" customFormat="1" ht="20.25">
      <c r="A48" s="181"/>
      <c r="B48" s="182"/>
      <c r="C48" s="186"/>
      <c r="D48" s="230"/>
      <c r="E48" s="182"/>
      <c r="F48" s="182"/>
      <c r="G48" s="182"/>
      <c r="H48" s="183"/>
      <c r="I48" s="184"/>
      <c r="J48" s="184"/>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si="6"/>
        <v>0</v>
      </c>
      <c r="AB48" s="228" t="str">
        <f t="shared" si="7"/>
        <v/>
      </c>
    </row>
    <row r="49" spans="1:28" s="227" customFormat="1" ht="20.25">
      <c r="A49" s="181"/>
      <c r="B49" s="182"/>
      <c r="C49" s="186"/>
      <c r="D49" s="230"/>
      <c r="E49" s="182"/>
      <c r="F49" s="182"/>
      <c r="G49" s="182"/>
      <c r="H49" s="183"/>
      <c r="I49" s="184"/>
      <c r="J49" s="184"/>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si="6"/>
        <v>0</v>
      </c>
      <c r="AB49" s="228" t="str">
        <f t="shared" si="7"/>
        <v/>
      </c>
    </row>
    <row r="50" spans="1:28" s="227" customFormat="1" ht="20.25">
      <c r="A50" s="181"/>
      <c r="B50" s="182"/>
      <c r="C50" s="186"/>
      <c r="D50" s="230"/>
      <c r="E50" s="182"/>
      <c r="F50" s="182"/>
      <c r="G50" s="182"/>
      <c r="H50" s="183"/>
      <c r="I50" s="184"/>
      <c r="J50" s="184"/>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si="6"/>
        <v>0</v>
      </c>
      <c r="AB50" s="228" t="str">
        <f t="shared" si="7"/>
        <v/>
      </c>
    </row>
    <row r="51" spans="1:28" s="227" customFormat="1" ht="20.25">
      <c r="A51" s="181"/>
      <c r="B51" s="182"/>
      <c r="C51" s="186"/>
      <c r="D51" s="230"/>
      <c r="E51" s="182"/>
      <c r="F51" s="182"/>
      <c r="G51" s="182"/>
      <c r="H51" s="183"/>
      <c r="I51" s="184"/>
      <c r="J51" s="184"/>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si="6"/>
        <v>0</v>
      </c>
      <c r="AB51" s="228" t="str">
        <f t="shared" si="7"/>
        <v/>
      </c>
    </row>
    <row r="52" spans="1:28" s="227" customFormat="1" ht="20.25">
      <c r="A52" s="181"/>
      <c r="B52" s="182"/>
      <c r="C52" s="186"/>
      <c r="D52" s="230"/>
      <c r="E52" s="182"/>
      <c r="F52" s="182"/>
      <c r="G52" s="182"/>
      <c r="H52" s="183"/>
      <c r="I52" s="184"/>
      <c r="J52" s="184"/>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si="6"/>
        <v>0</v>
      </c>
      <c r="AB52" s="228" t="str">
        <f t="shared" si="7"/>
        <v/>
      </c>
    </row>
    <row r="53" spans="1:28" s="227" customFormat="1" ht="20.25">
      <c r="A53" s="181"/>
      <c r="B53" s="182"/>
      <c r="C53" s="186"/>
      <c r="D53" s="230"/>
      <c r="E53" s="182"/>
      <c r="F53" s="182"/>
      <c r="G53" s="182"/>
      <c r="H53" s="183"/>
      <c r="I53" s="184"/>
      <c r="J53" s="184"/>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si="6"/>
        <v>0</v>
      </c>
      <c r="AB53" s="228" t="str">
        <f t="shared" si="7"/>
        <v/>
      </c>
    </row>
    <row r="54" spans="1:28" s="227" customFormat="1" ht="20.25">
      <c r="A54" s="181"/>
      <c r="B54" s="182"/>
      <c r="C54" s="186"/>
      <c r="D54" s="230"/>
      <c r="E54" s="182"/>
      <c r="F54" s="182"/>
      <c r="G54" s="182"/>
      <c r="H54" s="183"/>
      <c r="I54" s="184"/>
      <c r="J54" s="184"/>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si="6"/>
        <v>0</v>
      </c>
      <c r="AB54" s="228" t="str">
        <f t="shared" si="7"/>
        <v/>
      </c>
    </row>
    <row r="55" spans="1:28" s="227" customFormat="1" ht="20.25">
      <c r="A55" s="181"/>
      <c r="B55" s="182"/>
      <c r="C55" s="186"/>
      <c r="D55" s="230"/>
      <c r="E55" s="182"/>
      <c r="F55" s="182"/>
      <c r="G55" s="182"/>
      <c r="H55" s="183"/>
      <c r="I55" s="184"/>
      <c r="J55" s="184"/>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si="6"/>
        <v>0</v>
      </c>
      <c r="AB55" s="228" t="str">
        <f t="shared" si="7"/>
        <v/>
      </c>
    </row>
    <row r="56" spans="1:28" s="227" customFormat="1" ht="20.25">
      <c r="A56" s="181"/>
      <c r="B56" s="182"/>
      <c r="C56" s="186"/>
      <c r="D56" s="230"/>
      <c r="E56" s="182"/>
      <c r="F56" s="182"/>
      <c r="G56" s="182"/>
      <c r="H56" s="183"/>
      <c r="I56" s="184"/>
      <c r="J56" s="184"/>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si="6"/>
        <v>0</v>
      </c>
      <c r="AB56" s="228" t="str">
        <f t="shared" si="7"/>
        <v/>
      </c>
    </row>
    <row r="57" spans="1:28" s="227" customFormat="1" ht="20.25">
      <c r="A57" s="181"/>
      <c r="B57" s="182"/>
      <c r="C57" s="186"/>
      <c r="D57" s="230"/>
      <c r="E57" s="182"/>
      <c r="F57" s="182"/>
      <c r="G57" s="182"/>
      <c r="H57" s="183"/>
      <c r="I57" s="184"/>
      <c r="J57" s="184"/>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si="6"/>
        <v>0</v>
      </c>
      <c r="AB57" s="228" t="str">
        <f t="shared" si="7"/>
        <v/>
      </c>
    </row>
    <row r="58" spans="1:28" s="227" customFormat="1" ht="20.25">
      <c r="A58" s="181"/>
      <c r="B58" s="182"/>
      <c r="C58" s="186"/>
      <c r="D58" s="230"/>
      <c r="E58" s="182"/>
      <c r="F58" s="182"/>
      <c r="G58" s="182"/>
      <c r="H58" s="183"/>
      <c r="I58" s="184"/>
      <c r="J58" s="184"/>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si="6"/>
        <v>0</v>
      </c>
      <c r="AB58" s="228" t="str">
        <f t="shared" si="7"/>
        <v/>
      </c>
    </row>
    <row r="59" spans="1:28" s="227" customFormat="1" ht="20.25">
      <c r="A59" s="181"/>
      <c r="B59" s="182"/>
      <c r="C59" s="186"/>
      <c r="D59" s="230"/>
      <c r="E59" s="182"/>
      <c r="F59" s="182"/>
      <c r="G59" s="182"/>
      <c r="H59" s="183"/>
      <c r="I59" s="184"/>
      <c r="J59" s="184"/>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si="6"/>
        <v>0</v>
      </c>
      <c r="AB59" s="228" t="str">
        <f t="shared" si="7"/>
        <v/>
      </c>
    </row>
    <row r="60" spans="1:28" s="227" customFormat="1" ht="20.25">
      <c r="A60" s="181"/>
      <c r="B60" s="182"/>
      <c r="C60" s="186"/>
      <c r="D60" s="230"/>
      <c r="E60" s="182"/>
      <c r="F60" s="182"/>
      <c r="G60" s="182"/>
      <c r="H60" s="183"/>
      <c r="I60" s="184"/>
      <c r="J60" s="184"/>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si="6"/>
        <v>0</v>
      </c>
      <c r="AB60" s="228" t="str">
        <f t="shared" si="7"/>
        <v/>
      </c>
    </row>
    <row r="61" spans="1:28" s="227" customFormat="1" ht="20.25">
      <c r="A61" s="181"/>
      <c r="B61" s="182"/>
      <c r="C61" s="186"/>
      <c r="D61" s="230"/>
      <c r="E61" s="182"/>
      <c r="F61" s="182"/>
      <c r="G61" s="182"/>
      <c r="H61" s="183"/>
      <c r="I61" s="184"/>
      <c r="J61" s="184"/>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si="6"/>
        <v>0</v>
      </c>
      <c r="AB61" s="228" t="str">
        <f t="shared" si="7"/>
        <v/>
      </c>
    </row>
    <row r="62" spans="1:28" s="227" customFormat="1" ht="20.25">
      <c r="A62" s="181"/>
      <c r="B62" s="182"/>
      <c r="C62" s="186"/>
      <c r="D62" s="230"/>
      <c r="E62" s="182"/>
      <c r="F62" s="182"/>
      <c r="G62" s="182"/>
      <c r="H62" s="183"/>
      <c r="I62" s="184"/>
      <c r="J62" s="184"/>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si="6"/>
        <v>0</v>
      </c>
      <c r="AB62" s="228" t="str">
        <f t="shared" si="7"/>
        <v/>
      </c>
    </row>
    <row r="63" spans="1:28" s="227" customFormat="1" ht="20.25">
      <c r="A63" s="181"/>
      <c r="B63" s="182"/>
      <c r="C63" s="186"/>
      <c r="D63" s="230"/>
      <c r="E63" s="182"/>
      <c r="F63" s="182"/>
      <c r="G63" s="182"/>
      <c r="H63" s="183"/>
      <c r="I63" s="184"/>
      <c r="J63" s="184"/>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si="6"/>
        <v>0</v>
      </c>
      <c r="AB63" s="228" t="str">
        <f t="shared" si="7"/>
        <v/>
      </c>
    </row>
    <row r="64" spans="1:28" s="227" customFormat="1" ht="20.25">
      <c r="A64" s="181"/>
      <c r="B64" s="182"/>
      <c r="C64" s="186"/>
      <c r="D64" s="230"/>
      <c r="E64" s="182"/>
      <c r="F64" s="182"/>
      <c r="G64" s="182"/>
      <c r="H64" s="183"/>
      <c r="I64" s="184"/>
      <c r="J64" s="184"/>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si="6"/>
        <v>0</v>
      </c>
      <c r="AB64" s="228" t="str">
        <f t="shared" si="7"/>
        <v/>
      </c>
    </row>
    <row r="65" spans="1:28" s="227" customFormat="1" ht="20.25">
      <c r="A65" s="181"/>
      <c r="B65" s="182"/>
      <c r="C65" s="186"/>
      <c r="D65" s="230"/>
      <c r="E65" s="182"/>
      <c r="F65" s="182"/>
      <c r="G65" s="182"/>
      <c r="H65" s="183"/>
      <c r="I65" s="184"/>
      <c r="J65" s="184"/>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si="6"/>
        <v>0</v>
      </c>
      <c r="AB65" s="228" t="str">
        <f t="shared" si="7"/>
        <v/>
      </c>
    </row>
    <row r="66" spans="1:28" s="227" customFormat="1" ht="20.25">
      <c r="A66" s="181"/>
      <c r="B66" s="182"/>
      <c r="C66" s="186"/>
      <c r="D66" s="230"/>
      <c r="E66" s="182"/>
      <c r="F66" s="182"/>
      <c r="G66" s="182"/>
      <c r="H66" s="183"/>
      <c r="I66" s="184"/>
      <c r="J66" s="184"/>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si="6"/>
        <v>0</v>
      </c>
      <c r="AB66" s="228" t="str">
        <f t="shared" si="7"/>
        <v/>
      </c>
    </row>
    <row r="67" spans="1:28" s="227" customFormat="1" ht="20.25">
      <c r="A67" s="181"/>
      <c r="B67" s="182"/>
      <c r="C67" s="186"/>
      <c r="D67" s="230"/>
      <c r="E67" s="182"/>
      <c r="F67" s="182"/>
      <c r="G67" s="182"/>
      <c r="H67" s="183"/>
      <c r="I67" s="184"/>
      <c r="J67" s="184"/>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si="6"/>
        <v>0</v>
      </c>
      <c r="AB67" s="228" t="str">
        <f t="shared" si="7"/>
        <v/>
      </c>
    </row>
    <row r="68" spans="1:28" s="227" customFormat="1" ht="20.25">
      <c r="A68" s="181"/>
      <c r="B68" s="182"/>
      <c r="C68" s="186"/>
      <c r="D68" s="230"/>
      <c r="E68" s="182"/>
      <c r="F68" s="182"/>
      <c r="G68" s="182"/>
      <c r="H68" s="183"/>
      <c r="I68" s="184"/>
      <c r="J68" s="184"/>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si="6"/>
        <v>0</v>
      </c>
      <c r="AB68" s="228" t="str">
        <f t="shared" si="7"/>
        <v/>
      </c>
    </row>
    <row r="69" spans="1:28" s="227" customFormat="1" ht="20.25">
      <c r="A69" s="181"/>
      <c r="B69" s="182"/>
      <c r="C69" s="186"/>
      <c r="D69" s="230"/>
      <c r="E69" s="182"/>
      <c r="F69" s="182"/>
      <c r="G69" s="182"/>
      <c r="H69" s="183"/>
      <c r="I69" s="184"/>
      <c r="J69" s="184"/>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si="9">IF(AND(C69="Smelter not listed",OR(LEN(D69)=0,LEN(E69)=0)),1,0)</f>
        <v>0</v>
      </c>
      <c r="AB69" s="228" t="str">
        <f t="shared" ref="AB69" si="10">B69&amp;C69</f>
        <v/>
      </c>
    </row>
    <row r="70" spans="1:28" s="227" customFormat="1" ht="20.25">
      <c r="A70" s="181"/>
      <c r="B70" s="182"/>
      <c r="C70" s="186"/>
      <c r="D70" s="230"/>
      <c r="E70" s="182"/>
      <c r="F70" s="182"/>
      <c r="G70" s="182"/>
      <c r="H70" s="183"/>
      <c r="I70" s="184"/>
      <c r="J70" s="184"/>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si="12">IF(AND(C70="Smelter not listed",OR(LEN(D70)=0,LEN(E70)=0)),1,0)</f>
        <v>0</v>
      </c>
      <c r="AB70" s="228" t="str">
        <f t="shared" ref="AB70:AB101" si="13">B70&amp;C70</f>
        <v/>
      </c>
    </row>
    <row r="71" spans="1:28" s="227" customFormat="1" ht="20.25">
      <c r="A71" s="181"/>
      <c r="B71" s="182"/>
      <c r="C71" s="186"/>
      <c r="D71" s="230"/>
      <c r="E71" s="182"/>
      <c r="F71" s="182"/>
      <c r="G71" s="182"/>
      <c r="H71" s="183"/>
      <c r="I71" s="184"/>
      <c r="J71" s="184"/>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si="12"/>
        <v>0</v>
      </c>
      <c r="AB71" s="228" t="str">
        <f t="shared" si="13"/>
        <v/>
      </c>
    </row>
    <row r="72" spans="1:28" s="227" customFormat="1" ht="20.25">
      <c r="A72" s="181"/>
      <c r="B72" s="182"/>
      <c r="C72" s="186"/>
      <c r="D72" s="230"/>
      <c r="E72" s="182"/>
      <c r="F72" s="182"/>
      <c r="G72" s="182"/>
      <c r="H72" s="183"/>
      <c r="I72" s="184"/>
      <c r="J72" s="184"/>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si="12"/>
        <v>0</v>
      </c>
      <c r="AB72" s="228" t="str">
        <f t="shared" si="13"/>
        <v/>
      </c>
    </row>
    <row r="73" spans="1:28" s="227" customFormat="1" ht="20.25">
      <c r="A73" s="181"/>
      <c r="B73" s="182"/>
      <c r="C73" s="186"/>
      <c r="D73" s="230"/>
      <c r="E73" s="182"/>
      <c r="F73" s="182"/>
      <c r="G73" s="182"/>
      <c r="H73" s="183"/>
      <c r="I73" s="184"/>
      <c r="J73" s="184"/>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si="12"/>
        <v>0</v>
      </c>
      <c r="AB73" s="228" t="str">
        <f t="shared" si="13"/>
        <v/>
      </c>
    </row>
    <row r="74" spans="1:28" s="227" customFormat="1" ht="20.25">
      <c r="A74" s="181"/>
      <c r="B74" s="182"/>
      <c r="C74" s="186"/>
      <c r="D74" s="230"/>
      <c r="E74" s="182"/>
      <c r="F74" s="182"/>
      <c r="G74" s="182"/>
      <c r="H74" s="183"/>
      <c r="I74" s="184"/>
      <c r="J74" s="184"/>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si="12"/>
        <v>0</v>
      </c>
      <c r="AB74" s="228" t="str">
        <f t="shared" si="13"/>
        <v/>
      </c>
    </row>
    <row r="75" spans="1:28" s="227" customFormat="1" ht="20.25">
      <c r="A75" s="181"/>
      <c r="B75" s="182"/>
      <c r="C75" s="186"/>
      <c r="D75" s="230"/>
      <c r="E75" s="182"/>
      <c r="F75" s="182"/>
      <c r="G75" s="182"/>
      <c r="H75" s="183"/>
      <c r="I75" s="184"/>
      <c r="J75" s="184"/>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si="12"/>
        <v>0</v>
      </c>
      <c r="AB75" s="228" t="str">
        <f t="shared" si="13"/>
        <v/>
      </c>
    </row>
    <row r="76" spans="1:28" s="227" customFormat="1" ht="20.25">
      <c r="A76" s="181"/>
      <c r="B76" s="182"/>
      <c r="C76" s="186"/>
      <c r="D76" s="230"/>
      <c r="E76" s="182"/>
      <c r="F76" s="182"/>
      <c r="G76" s="182"/>
      <c r="H76" s="183"/>
      <c r="I76" s="184"/>
      <c r="J76" s="184"/>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si="12"/>
        <v>0</v>
      </c>
      <c r="AB76" s="228" t="str">
        <f t="shared" si="13"/>
        <v/>
      </c>
    </row>
    <row r="77" spans="1:28" s="227" customFormat="1" ht="20.25">
      <c r="A77" s="181"/>
      <c r="B77" s="182"/>
      <c r="C77" s="186"/>
      <c r="D77" s="230"/>
      <c r="E77" s="182"/>
      <c r="F77" s="182"/>
      <c r="G77" s="182"/>
      <c r="H77" s="183"/>
      <c r="I77" s="184"/>
      <c r="J77" s="184"/>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si="12"/>
        <v>0</v>
      </c>
      <c r="AB77" s="228" t="str">
        <f t="shared" si="13"/>
        <v/>
      </c>
    </row>
    <row r="78" spans="1:28" s="227" customFormat="1" ht="20.25">
      <c r="A78" s="181"/>
      <c r="B78" s="182"/>
      <c r="C78" s="186"/>
      <c r="D78" s="230"/>
      <c r="E78" s="182"/>
      <c r="F78" s="182"/>
      <c r="G78" s="182"/>
      <c r="H78" s="183"/>
      <c r="I78" s="184"/>
      <c r="J78" s="184"/>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si="12"/>
        <v>0</v>
      </c>
      <c r="AB78" s="228" t="str">
        <f t="shared" si="13"/>
        <v/>
      </c>
    </row>
    <row r="79" spans="1:28" s="227" customFormat="1" ht="20.25">
      <c r="A79" s="181"/>
      <c r="B79" s="182"/>
      <c r="C79" s="186"/>
      <c r="D79" s="230"/>
      <c r="E79" s="182"/>
      <c r="F79" s="182"/>
      <c r="G79" s="182"/>
      <c r="H79" s="183"/>
      <c r="I79" s="184"/>
      <c r="J79" s="184"/>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si="12"/>
        <v>0</v>
      </c>
      <c r="AB79" s="228" t="str">
        <f t="shared" si="13"/>
        <v/>
      </c>
    </row>
    <row r="80" spans="1:28" s="227" customFormat="1" ht="20.25">
      <c r="A80" s="181"/>
      <c r="B80" s="182"/>
      <c r="C80" s="186"/>
      <c r="D80" s="230"/>
      <c r="E80" s="182"/>
      <c r="F80" s="182"/>
      <c r="G80" s="182"/>
      <c r="H80" s="183"/>
      <c r="I80" s="184"/>
      <c r="J80" s="184"/>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si="12"/>
        <v>0</v>
      </c>
      <c r="AB80" s="228" t="str">
        <f t="shared" si="13"/>
        <v/>
      </c>
    </row>
    <row r="81" spans="1:28" s="227" customFormat="1" ht="20.25">
      <c r="A81" s="181"/>
      <c r="B81" s="182"/>
      <c r="C81" s="186"/>
      <c r="D81" s="230"/>
      <c r="E81" s="182"/>
      <c r="F81" s="182"/>
      <c r="G81" s="182"/>
      <c r="H81" s="183"/>
      <c r="I81" s="184"/>
      <c r="J81" s="184"/>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si="12"/>
        <v>0</v>
      </c>
      <c r="AB81" s="228" t="str">
        <f t="shared" si="13"/>
        <v/>
      </c>
    </row>
    <row r="82" spans="1:28" s="227" customFormat="1" ht="20.25">
      <c r="A82" s="181"/>
      <c r="B82" s="182"/>
      <c r="C82" s="186"/>
      <c r="D82" s="230"/>
      <c r="E82" s="182"/>
      <c r="F82" s="182"/>
      <c r="G82" s="182"/>
      <c r="H82" s="183"/>
      <c r="I82" s="184"/>
      <c r="J82" s="184"/>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si="12"/>
        <v>0</v>
      </c>
      <c r="AB82" s="228" t="str">
        <f t="shared" si="13"/>
        <v/>
      </c>
    </row>
    <row r="83" spans="1:28" s="227" customFormat="1" ht="20.25">
      <c r="A83" s="181"/>
      <c r="B83" s="182"/>
      <c r="C83" s="186"/>
      <c r="D83" s="230"/>
      <c r="E83" s="182"/>
      <c r="F83" s="182"/>
      <c r="G83" s="182"/>
      <c r="H83" s="183"/>
      <c r="I83" s="184"/>
      <c r="J83" s="184"/>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si="12"/>
        <v>0</v>
      </c>
      <c r="AB83" s="228" t="str">
        <f t="shared" si="13"/>
        <v/>
      </c>
    </row>
    <row r="84" spans="1:28" s="227" customFormat="1" ht="20.25">
      <c r="A84" s="181"/>
      <c r="B84" s="182"/>
      <c r="C84" s="186"/>
      <c r="D84" s="230"/>
      <c r="E84" s="182"/>
      <c r="F84" s="182"/>
      <c r="G84" s="182"/>
      <c r="H84" s="183"/>
      <c r="I84" s="184"/>
      <c r="J84" s="184"/>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si="12"/>
        <v>0</v>
      </c>
      <c r="AB84" s="228" t="str">
        <f t="shared" si="13"/>
        <v/>
      </c>
    </row>
    <row r="85" spans="1:28" s="227" customFormat="1" ht="20.25">
      <c r="A85" s="181"/>
      <c r="B85" s="182"/>
      <c r="C85" s="186"/>
      <c r="D85" s="230"/>
      <c r="E85" s="182"/>
      <c r="F85" s="182"/>
      <c r="G85" s="182"/>
      <c r="H85" s="183"/>
      <c r="I85" s="184"/>
      <c r="J85" s="184"/>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si="12"/>
        <v>0</v>
      </c>
      <c r="AB85" s="228" t="str">
        <f t="shared" si="13"/>
        <v/>
      </c>
    </row>
    <row r="86" spans="1:28" s="227" customFormat="1" ht="20.25">
      <c r="A86" s="181"/>
      <c r="B86" s="182"/>
      <c r="C86" s="186"/>
      <c r="D86" s="230"/>
      <c r="E86" s="182"/>
      <c r="F86" s="182"/>
      <c r="G86" s="182"/>
      <c r="H86" s="183"/>
      <c r="I86" s="184"/>
      <c r="J86" s="184"/>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si="12"/>
        <v>0</v>
      </c>
      <c r="AB86" s="228" t="str">
        <f t="shared" si="13"/>
        <v/>
      </c>
    </row>
    <row r="87" spans="1:28" s="227" customFormat="1" ht="20.25">
      <c r="A87" s="181"/>
      <c r="B87" s="182"/>
      <c r="C87" s="186"/>
      <c r="D87" s="230"/>
      <c r="E87" s="182"/>
      <c r="F87" s="182"/>
      <c r="G87" s="182"/>
      <c r="H87" s="183"/>
      <c r="I87" s="184"/>
      <c r="J87" s="184"/>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si="12"/>
        <v>0</v>
      </c>
      <c r="AB87" s="228" t="str">
        <f t="shared" si="13"/>
        <v/>
      </c>
    </row>
    <row r="88" spans="1:28" s="227" customFormat="1" ht="20.25">
      <c r="A88" s="181"/>
      <c r="B88" s="182"/>
      <c r="C88" s="186"/>
      <c r="D88" s="230"/>
      <c r="E88" s="182"/>
      <c r="F88" s="182"/>
      <c r="G88" s="182"/>
      <c r="H88" s="183"/>
      <c r="I88" s="184"/>
      <c r="J88" s="184"/>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si="12"/>
        <v>0</v>
      </c>
      <c r="AB88" s="228" t="str">
        <f t="shared" si="13"/>
        <v/>
      </c>
    </row>
    <row r="89" spans="1:28" s="227" customFormat="1" ht="20.25">
      <c r="A89" s="181"/>
      <c r="B89" s="182"/>
      <c r="C89" s="186"/>
      <c r="D89" s="230"/>
      <c r="E89" s="182"/>
      <c r="F89" s="182"/>
      <c r="G89" s="182"/>
      <c r="H89" s="183"/>
      <c r="I89" s="184"/>
      <c r="J89" s="184"/>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si="12"/>
        <v>0</v>
      </c>
      <c r="AB89" s="228" t="str">
        <f t="shared" si="13"/>
        <v/>
      </c>
    </row>
    <row r="90" spans="1:28" s="227" customFormat="1" ht="20.25">
      <c r="A90" s="181"/>
      <c r="B90" s="182"/>
      <c r="C90" s="186"/>
      <c r="D90" s="230"/>
      <c r="E90" s="182"/>
      <c r="F90" s="182"/>
      <c r="G90" s="182"/>
      <c r="H90" s="183"/>
      <c r="I90" s="184"/>
      <c r="J90" s="184"/>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si="12"/>
        <v>0</v>
      </c>
      <c r="AB90" s="228" t="str">
        <f t="shared" si="13"/>
        <v/>
      </c>
    </row>
    <row r="91" spans="1:28" s="227" customFormat="1" ht="20.25">
      <c r="A91" s="181"/>
      <c r="B91" s="182"/>
      <c r="C91" s="186"/>
      <c r="D91" s="230"/>
      <c r="E91" s="182"/>
      <c r="F91" s="182"/>
      <c r="G91" s="182"/>
      <c r="H91" s="183"/>
      <c r="I91" s="184"/>
      <c r="J91" s="184"/>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si="12"/>
        <v>0</v>
      </c>
      <c r="AB91" s="228" t="str">
        <f t="shared" si="13"/>
        <v/>
      </c>
    </row>
    <row r="92" spans="1:28" s="227" customFormat="1" ht="20.25">
      <c r="A92" s="181"/>
      <c r="B92" s="182"/>
      <c r="C92" s="186"/>
      <c r="D92" s="230"/>
      <c r="E92" s="182"/>
      <c r="F92" s="182"/>
      <c r="G92" s="182"/>
      <c r="H92" s="183"/>
      <c r="I92" s="184"/>
      <c r="J92" s="184"/>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si="12"/>
        <v>0</v>
      </c>
      <c r="AB92" s="228" t="str">
        <f t="shared" si="13"/>
        <v/>
      </c>
    </row>
    <row r="93" spans="1:28" s="227" customFormat="1" ht="20.25">
      <c r="A93" s="181"/>
      <c r="B93" s="182"/>
      <c r="C93" s="186"/>
      <c r="D93" s="230"/>
      <c r="E93" s="182"/>
      <c r="F93" s="182"/>
      <c r="G93" s="182"/>
      <c r="H93" s="183"/>
      <c r="I93" s="184"/>
      <c r="J93" s="184"/>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si="12"/>
        <v>0</v>
      </c>
      <c r="AB93" s="228" t="str">
        <f t="shared" si="13"/>
        <v/>
      </c>
    </row>
    <row r="94" spans="1:28" s="227" customFormat="1" ht="20.25">
      <c r="A94" s="181"/>
      <c r="B94" s="182"/>
      <c r="C94" s="186"/>
      <c r="D94" s="230"/>
      <c r="E94" s="182"/>
      <c r="F94" s="182"/>
      <c r="G94" s="182"/>
      <c r="H94" s="183"/>
      <c r="I94" s="184"/>
      <c r="J94" s="184"/>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si="12"/>
        <v>0</v>
      </c>
      <c r="AB94" s="228" t="str">
        <f t="shared" si="13"/>
        <v/>
      </c>
    </row>
    <row r="95" spans="1:28" s="227" customFormat="1" ht="20.25">
      <c r="A95" s="181"/>
      <c r="B95" s="182"/>
      <c r="C95" s="186"/>
      <c r="D95" s="230"/>
      <c r="E95" s="182"/>
      <c r="F95" s="182"/>
      <c r="G95" s="182"/>
      <c r="H95" s="183"/>
      <c r="I95" s="184"/>
      <c r="J95" s="184"/>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si="12"/>
        <v>0</v>
      </c>
      <c r="AB95" s="228" t="str">
        <f t="shared" si="13"/>
        <v/>
      </c>
    </row>
    <row r="96" spans="1:28" s="227" customFormat="1" ht="20.25">
      <c r="A96" s="181"/>
      <c r="B96" s="182"/>
      <c r="C96" s="186"/>
      <c r="D96" s="230"/>
      <c r="E96" s="182"/>
      <c r="F96" s="182"/>
      <c r="G96" s="182"/>
      <c r="H96" s="183"/>
      <c r="I96" s="184"/>
      <c r="J96" s="184"/>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si="12"/>
        <v>0</v>
      </c>
      <c r="AB96" s="228" t="str">
        <f t="shared" si="13"/>
        <v/>
      </c>
    </row>
    <row r="97" spans="1:28" s="227" customFormat="1" ht="20.25">
      <c r="A97" s="181"/>
      <c r="B97" s="182"/>
      <c r="C97" s="186"/>
      <c r="D97" s="230"/>
      <c r="E97" s="182"/>
      <c r="F97" s="182"/>
      <c r="G97" s="182"/>
      <c r="H97" s="183"/>
      <c r="I97" s="184"/>
      <c r="J97" s="184"/>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si="12"/>
        <v>0</v>
      </c>
      <c r="AB97" s="228" t="str">
        <f t="shared" si="13"/>
        <v/>
      </c>
    </row>
    <row r="98" spans="1:28" s="227" customFormat="1" ht="20.25">
      <c r="A98" s="181"/>
      <c r="B98" s="182"/>
      <c r="C98" s="186"/>
      <c r="D98" s="230"/>
      <c r="E98" s="182"/>
      <c r="F98" s="182"/>
      <c r="G98" s="182"/>
      <c r="H98" s="183"/>
      <c r="I98" s="184"/>
      <c r="J98" s="184"/>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si="12"/>
        <v>0</v>
      </c>
      <c r="AB98" s="228" t="str">
        <f t="shared" si="13"/>
        <v/>
      </c>
    </row>
    <row r="99" spans="1:28" s="227" customFormat="1" ht="20.25">
      <c r="A99" s="181"/>
      <c r="B99" s="182"/>
      <c r="C99" s="186"/>
      <c r="D99" s="230"/>
      <c r="E99" s="182"/>
      <c r="F99" s="182"/>
      <c r="G99" s="182"/>
      <c r="H99" s="183"/>
      <c r="I99" s="184"/>
      <c r="J99" s="184"/>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si="12"/>
        <v>0</v>
      </c>
      <c r="AB99" s="228" t="str">
        <f t="shared" si="13"/>
        <v/>
      </c>
    </row>
    <row r="100" spans="1:28" s="227" customFormat="1" ht="20.25">
      <c r="A100" s="181"/>
      <c r="B100" s="182"/>
      <c r="C100" s="186"/>
      <c r="D100" s="230"/>
      <c r="E100" s="182"/>
      <c r="F100" s="182"/>
      <c r="G100" s="182"/>
      <c r="H100" s="183"/>
      <c r="I100" s="184"/>
      <c r="J100" s="184"/>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si="12"/>
        <v>0</v>
      </c>
      <c r="AB100" s="228" t="str">
        <f t="shared" si="13"/>
        <v/>
      </c>
    </row>
    <row r="101" spans="1:28" s="227" customFormat="1" ht="20.25">
      <c r="A101" s="181"/>
      <c r="B101" s="182"/>
      <c r="C101" s="186"/>
      <c r="D101" s="230"/>
      <c r="E101" s="182"/>
      <c r="F101" s="182"/>
      <c r="G101" s="182"/>
      <c r="H101" s="183"/>
      <c r="I101" s="184"/>
      <c r="J101" s="184"/>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si="12"/>
        <v>0</v>
      </c>
      <c r="AB101" s="228" t="str">
        <f t="shared" si="13"/>
        <v/>
      </c>
    </row>
    <row r="102" spans="1:28" s="227" customFormat="1" ht="20.25">
      <c r="A102" s="181"/>
      <c r="B102" s="182"/>
      <c r="C102" s="186"/>
      <c r="D102" s="230"/>
      <c r="E102" s="182"/>
      <c r="F102" s="182"/>
      <c r="G102" s="182"/>
      <c r="H102" s="183"/>
      <c r="I102" s="184"/>
      <c r="J102" s="184"/>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si="15">IF(AND(C102="Smelter not listed",OR(LEN(D102)=0,LEN(E102)=0)),1,0)</f>
        <v>0</v>
      </c>
      <c r="AB102" s="228" t="str">
        <f t="shared" ref="AB102:AB132" si="16">B102&amp;C102</f>
        <v/>
      </c>
    </row>
    <row r="103" spans="1:28" s="227" customFormat="1" ht="20.25">
      <c r="A103" s="181"/>
      <c r="B103" s="182"/>
      <c r="C103" s="186"/>
      <c r="D103" s="230"/>
      <c r="E103" s="182"/>
      <c r="F103" s="182"/>
      <c r="G103" s="182"/>
      <c r="H103" s="183"/>
      <c r="I103" s="184"/>
      <c r="J103" s="184"/>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si="15"/>
        <v>0</v>
      </c>
      <c r="AB103" s="228" t="str">
        <f t="shared" si="16"/>
        <v/>
      </c>
    </row>
    <row r="104" spans="1:28" s="227" customFormat="1" ht="20.25">
      <c r="A104" s="181"/>
      <c r="B104" s="182"/>
      <c r="C104" s="186"/>
      <c r="D104" s="230"/>
      <c r="E104" s="182"/>
      <c r="F104" s="182"/>
      <c r="G104" s="182"/>
      <c r="H104" s="183"/>
      <c r="I104" s="184"/>
      <c r="J104" s="184"/>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si="15"/>
        <v>0</v>
      </c>
      <c r="AB104" s="228" t="str">
        <f t="shared" si="16"/>
        <v/>
      </c>
    </row>
    <row r="105" spans="1:28" s="227" customFormat="1" ht="20.25">
      <c r="A105" s="181"/>
      <c r="B105" s="182"/>
      <c r="C105" s="186"/>
      <c r="D105" s="230"/>
      <c r="E105" s="182"/>
      <c r="F105" s="182"/>
      <c r="G105" s="182"/>
      <c r="H105" s="183"/>
      <c r="I105" s="184"/>
      <c r="J105" s="184"/>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si="15"/>
        <v>0</v>
      </c>
      <c r="AB105" s="228" t="str">
        <f t="shared" si="16"/>
        <v/>
      </c>
    </row>
    <row r="106" spans="1:28" s="227" customFormat="1" ht="20.25">
      <c r="A106" s="181"/>
      <c r="B106" s="182"/>
      <c r="C106" s="186"/>
      <c r="D106" s="230"/>
      <c r="E106" s="182"/>
      <c r="F106" s="182"/>
      <c r="G106" s="182"/>
      <c r="H106" s="183"/>
      <c r="I106" s="184"/>
      <c r="J106" s="184"/>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si="15"/>
        <v>0</v>
      </c>
      <c r="AB106" s="228" t="str">
        <f t="shared" si="16"/>
        <v/>
      </c>
    </row>
    <row r="107" spans="1:28" s="227" customFormat="1" ht="20.25">
      <c r="A107" s="181"/>
      <c r="B107" s="182"/>
      <c r="C107" s="186"/>
      <c r="D107" s="230"/>
      <c r="E107" s="182"/>
      <c r="F107" s="182"/>
      <c r="G107" s="182"/>
      <c r="H107" s="183"/>
      <c r="I107" s="184"/>
      <c r="J107" s="184"/>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si="15"/>
        <v>0</v>
      </c>
      <c r="AB107" s="228" t="str">
        <f t="shared" si="16"/>
        <v/>
      </c>
    </row>
    <row r="108" spans="1:28" s="227" customFormat="1" ht="20.25">
      <c r="A108" s="181"/>
      <c r="B108" s="182"/>
      <c r="C108" s="186"/>
      <c r="D108" s="230"/>
      <c r="E108" s="182"/>
      <c r="F108" s="182"/>
      <c r="G108" s="182"/>
      <c r="H108" s="183"/>
      <c r="I108" s="184"/>
      <c r="J108" s="184"/>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si="15"/>
        <v>0</v>
      </c>
      <c r="AB108" s="228" t="str">
        <f t="shared" si="16"/>
        <v/>
      </c>
    </row>
    <row r="109" spans="1:28" s="227" customFormat="1" ht="20.25">
      <c r="A109" s="181"/>
      <c r="B109" s="182"/>
      <c r="C109" s="186"/>
      <c r="D109" s="230"/>
      <c r="E109" s="182"/>
      <c r="F109" s="182"/>
      <c r="G109" s="182"/>
      <c r="H109" s="183"/>
      <c r="I109" s="184"/>
      <c r="J109" s="184"/>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si="15"/>
        <v>0</v>
      </c>
      <c r="AB109" s="228" t="str">
        <f t="shared" si="16"/>
        <v/>
      </c>
    </row>
    <row r="110" spans="1:28" s="227" customFormat="1" ht="20.25">
      <c r="A110" s="181"/>
      <c r="B110" s="182"/>
      <c r="C110" s="186"/>
      <c r="D110" s="230"/>
      <c r="E110" s="182"/>
      <c r="F110" s="182"/>
      <c r="G110" s="182"/>
      <c r="H110" s="183"/>
      <c r="I110" s="184"/>
      <c r="J110" s="184"/>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si="15"/>
        <v>0</v>
      </c>
      <c r="AB110" s="228" t="str">
        <f t="shared" si="16"/>
        <v/>
      </c>
    </row>
    <row r="111" spans="1:28" s="227" customFormat="1" ht="20.25">
      <c r="A111" s="181"/>
      <c r="B111" s="182"/>
      <c r="C111" s="186"/>
      <c r="D111" s="230"/>
      <c r="E111" s="182"/>
      <c r="F111" s="182"/>
      <c r="G111" s="182"/>
      <c r="H111" s="183"/>
      <c r="I111" s="184"/>
      <c r="J111" s="184"/>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si="15"/>
        <v>0</v>
      </c>
      <c r="AB111" s="228" t="str">
        <f t="shared" si="16"/>
        <v/>
      </c>
    </row>
    <row r="112" spans="1:28" s="227" customFormat="1" ht="20.25">
      <c r="A112" s="181"/>
      <c r="B112" s="182"/>
      <c r="C112" s="186"/>
      <c r="D112" s="230"/>
      <c r="E112" s="182"/>
      <c r="F112" s="182"/>
      <c r="G112" s="182"/>
      <c r="H112" s="183"/>
      <c r="I112" s="184"/>
      <c r="J112" s="184"/>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si="15"/>
        <v>0</v>
      </c>
      <c r="AB112" s="228" t="str">
        <f t="shared" si="16"/>
        <v/>
      </c>
    </row>
    <row r="113" spans="1:28" s="227" customFormat="1" ht="20.25">
      <c r="A113" s="181"/>
      <c r="B113" s="182"/>
      <c r="C113" s="186"/>
      <c r="D113" s="230"/>
      <c r="E113" s="182"/>
      <c r="F113" s="182"/>
      <c r="G113" s="182"/>
      <c r="H113" s="183"/>
      <c r="I113" s="184"/>
      <c r="J113" s="184"/>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si="15"/>
        <v>0</v>
      </c>
      <c r="AB113" s="228" t="str">
        <f t="shared" si="16"/>
        <v/>
      </c>
    </row>
    <row r="114" spans="1:28" s="227" customFormat="1" ht="20.25">
      <c r="A114" s="181"/>
      <c r="B114" s="182"/>
      <c r="C114" s="186"/>
      <c r="D114" s="230"/>
      <c r="E114" s="182"/>
      <c r="F114" s="182"/>
      <c r="G114" s="182"/>
      <c r="H114" s="183"/>
      <c r="I114" s="184"/>
      <c r="J114" s="184"/>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si="15"/>
        <v>0</v>
      </c>
      <c r="AB114" s="228" t="str">
        <f t="shared" si="16"/>
        <v/>
      </c>
    </row>
    <row r="115" spans="1:28" s="227" customFormat="1" ht="20.25">
      <c r="A115" s="181"/>
      <c r="B115" s="182"/>
      <c r="C115" s="186"/>
      <c r="D115" s="230"/>
      <c r="E115" s="182"/>
      <c r="F115" s="182"/>
      <c r="G115" s="182"/>
      <c r="H115" s="183"/>
      <c r="I115" s="184"/>
      <c r="J115" s="184"/>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si="15"/>
        <v>0</v>
      </c>
      <c r="AB115" s="228" t="str">
        <f t="shared" si="16"/>
        <v/>
      </c>
    </row>
    <row r="116" spans="1:28" s="227" customFormat="1" ht="20.25">
      <c r="A116" s="181"/>
      <c r="B116" s="182"/>
      <c r="C116" s="186"/>
      <c r="D116" s="230"/>
      <c r="E116" s="182"/>
      <c r="F116" s="182"/>
      <c r="G116" s="182"/>
      <c r="H116" s="183"/>
      <c r="I116" s="184"/>
      <c r="J116" s="184"/>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si="15"/>
        <v>0</v>
      </c>
      <c r="AB116" s="228" t="str">
        <f t="shared" si="16"/>
        <v/>
      </c>
    </row>
    <row r="117" spans="1:28" s="227" customFormat="1" ht="20.25">
      <c r="A117" s="181"/>
      <c r="B117" s="182"/>
      <c r="C117" s="186"/>
      <c r="D117" s="230"/>
      <c r="E117" s="182"/>
      <c r="F117" s="182"/>
      <c r="G117" s="182"/>
      <c r="H117" s="183"/>
      <c r="I117" s="184"/>
      <c r="J117" s="184"/>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si="15"/>
        <v>0</v>
      </c>
      <c r="AB117" s="228" t="str">
        <f t="shared" si="16"/>
        <v/>
      </c>
    </row>
    <row r="118" spans="1:28" s="227" customFormat="1" ht="20.25">
      <c r="A118" s="181"/>
      <c r="B118" s="182"/>
      <c r="C118" s="186"/>
      <c r="D118" s="230"/>
      <c r="E118" s="182"/>
      <c r="F118" s="182"/>
      <c r="G118" s="182"/>
      <c r="H118" s="183"/>
      <c r="I118" s="184"/>
      <c r="J118" s="184"/>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si="15"/>
        <v>0</v>
      </c>
      <c r="AB118" s="228" t="str">
        <f t="shared" si="16"/>
        <v/>
      </c>
    </row>
    <row r="119" spans="1:28" s="227" customFormat="1" ht="20.25">
      <c r="A119" s="181"/>
      <c r="B119" s="182"/>
      <c r="C119" s="186"/>
      <c r="D119" s="230"/>
      <c r="E119" s="182"/>
      <c r="F119" s="182"/>
      <c r="G119" s="182"/>
      <c r="H119" s="183"/>
      <c r="I119" s="184"/>
      <c r="J119" s="184"/>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si="15"/>
        <v>0</v>
      </c>
      <c r="AB119" s="228" t="str">
        <f t="shared" si="16"/>
        <v/>
      </c>
    </row>
    <row r="120" spans="1:28" s="227" customFormat="1" ht="20.25">
      <c r="A120" s="181"/>
      <c r="B120" s="182"/>
      <c r="C120" s="186"/>
      <c r="D120" s="230"/>
      <c r="E120" s="182"/>
      <c r="F120" s="182"/>
      <c r="G120" s="182"/>
      <c r="H120" s="183"/>
      <c r="I120" s="184"/>
      <c r="J120" s="184"/>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si="15"/>
        <v>0</v>
      </c>
      <c r="AB120" s="228" t="str">
        <f t="shared" si="16"/>
        <v/>
      </c>
    </row>
    <row r="121" spans="1:28" s="227" customFormat="1" ht="20.25">
      <c r="A121" s="181"/>
      <c r="B121" s="182"/>
      <c r="C121" s="186"/>
      <c r="D121" s="230"/>
      <c r="E121" s="182"/>
      <c r="F121" s="182"/>
      <c r="G121" s="182"/>
      <c r="H121" s="183"/>
      <c r="I121" s="184"/>
      <c r="J121" s="184"/>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si="15"/>
        <v>0</v>
      </c>
      <c r="AB121" s="228" t="str">
        <f t="shared" si="16"/>
        <v/>
      </c>
    </row>
    <row r="122" spans="1:28" s="227" customFormat="1" ht="20.25">
      <c r="A122" s="181"/>
      <c r="B122" s="182"/>
      <c r="C122" s="186"/>
      <c r="D122" s="230"/>
      <c r="E122" s="182"/>
      <c r="F122" s="182"/>
      <c r="G122" s="182"/>
      <c r="H122" s="183"/>
      <c r="I122" s="184"/>
      <c r="J122" s="184"/>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si="15"/>
        <v>0</v>
      </c>
      <c r="AB122" s="228" t="str">
        <f t="shared" si="16"/>
        <v/>
      </c>
    </row>
    <row r="123" spans="1:28" s="227" customFormat="1" ht="20.25">
      <c r="A123" s="181"/>
      <c r="B123" s="182"/>
      <c r="C123" s="186"/>
      <c r="D123" s="230"/>
      <c r="E123" s="182"/>
      <c r="F123" s="182"/>
      <c r="G123" s="182"/>
      <c r="H123" s="183"/>
      <c r="I123" s="184"/>
      <c r="J123" s="184"/>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si="15"/>
        <v>0</v>
      </c>
      <c r="AB123" s="228" t="str">
        <f t="shared" si="16"/>
        <v/>
      </c>
    </row>
    <row r="124" spans="1:28" s="227" customFormat="1" ht="20.25">
      <c r="A124" s="181"/>
      <c r="B124" s="182"/>
      <c r="C124" s="186"/>
      <c r="D124" s="230"/>
      <c r="E124" s="182"/>
      <c r="F124" s="182"/>
      <c r="G124" s="182"/>
      <c r="H124" s="183"/>
      <c r="I124" s="184"/>
      <c r="J124" s="184"/>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si="15"/>
        <v>0</v>
      </c>
      <c r="AB124" s="228" t="str">
        <f t="shared" si="16"/>
        <v/>
      </c>
    </row>
    <row r="125" spans="1:28" s="227" customFormat="1" ht="20.25">
      <c r="A125" s="181"/>
      <c r="B125" s="182"/>
      <c r="C125" s="186"/>
      <c r="D125" s="230"/>
      <c r="E125" s="182"/>
      <c r="F125" s="182"/>
      <c r="G125" s="182"/>
      <c r="H125" s="183"/>
      <c r="I125" s="184"/>
      <c r="J125" s="184"/>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si="15"/>
        <v>0</v>
      </c>
      <c r="AB125" s="228" t="str">
        <f t="shared" si="16"/>
        <v/>
      </c>
    </row>
    <row r="126" spans="1:28" s="227" customFormat="1" ht="20.25">
      <c r="A126" s="181"/>
      <c r="B126" s="182"/>
      <c r="C126" s="186"/>
      <c r="D126" s="230"/>
      <c r="E126" s="182"/>
      <c r="F126" s="182"/>
      <c r="G126" s="182"/>
      <c r="H126" s="183"/>
      <c r="I126" s="184"/>
      <c r="J126" s="184"/>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si="15"/>
        <v>0</v>
      </c>
      <c r="AB126" s="228" t="str">
        <f t="shared" si="16"/>
        <v/>
      </c>
    </row>
    <row r="127" spans="1:28" s="227" customFormat="1" ht="20.25">
      <c r="A127" s="181"/>
      <c r="B127" s="182"/>
      <c r="C127" s="186"/>
      <c r="D127" s="230"/>
      <c r="E127" s="182"/>
      <c r="F127" s="182"/>
      <c r="G127" s="182"/>
      <c r="H127" s="183"/>
      <c r="I127" s="184"/>
      <c r="J127" s="184"/>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si="15"/>
        <v>0</v>
      </c>
      <c r="AB127" s="228" t="str">
        <f t="shared" si="16"/>
        <v/>
      </c>
    </row>
    <row r="128" spans="1:28" s="227" customFormat="1" ht="20.25">
      <c r="A128" s="181"/>
      <c r="B128" s="182"/>
      <c r="C128" s="186"/>
      <c r="D128" s="230"/>
      <c r="E128" s="182"/>
      <c r="F128" s="182"/>
      <c r="G128" s="182"/>
      <c r="H128" s="183"/>
      <c r="I128" s="184"/>
      <c r="J128" s="184"/>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si="15"/>
        <v>0</v>
      </c>
      <c r="AB128" s="228" t="str">
        <f t="shared" si="16"/>
        <v/>
      </c>
    </row>
    <row r="129" spans="1:28" s="227" customFormat="1" ht="20.25">
      <c r="A129" s="181"/>
      <c r="B129" s="182"/>
      <c r="C129" s="186"/>
      <c r="D129" s="230"/>
      <c r="E129" s="182"/>
      <c r="F129" s="182"/>
      <c r="G129" s="182"/>
      <c r="H129" s="183"/>
      <c r="I129" s="184"/>
      <c r="J129" s="184"/>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si="15"/>
        <v>0</v>
      </c>
      <c r="AB129" s="228" t="str">
        <f t="shared" si="16"/>
        <v/>
      </c>
    </row>
    <row r="130" spans="1:28" s="227" customFormat="1" ht="20.25">
      <c r="A130" s="181"/>
      <c r="B130" s="182"/>
      <c r="C130" s="186"/>
      <c r="D130" s="230"/>
      <c r="E130" s="182"/>
      <c r="F130" s="182"/>
      <c r="G130" s="182"/>
      <c r="H130" s="183"/>
      <c r="I130" s="184"/>
      <c r="J130" s="184"/>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si="15"/>
        <v>0</v>
      </c>
      <c r="AB130" s="228" t="str">
        <f t="shared" si="16"/>
        <v/>
      </c>
    </row>
    <row r="131" spans="1:28" s="227" customFormat="1" ht="20.25">
      <c r="A131" s="181"/>
      <c r="B131" s="182"/>
      <c r="C131" s="186"/>
      <c r="D131" s="230"/>
      <c r="E131" s="182"/>
      <c r="F131" s="182"/>
      <c r="G131" s="182"/>
      <c r="H131" s="183"/>
      <c r="I131" s="184"/>
      <c r="J131" s="184"/>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si="15"/>
        <v>0</v>
      </c>
      <c r="AB131" s="228" t="str">
        <f t="shared" si="16"/>
        <v/>
      </c>
    </row>
    <row r="132" spans="1:28" s="227" customFormat="1" ht="20.25">
      <c r="A132" s="181"/>
      <c r="B132" s="182"/>
      <c r="C132" s="186"/>
      <c r="D132" s="230"/>
      <c r="E132" s="182"/>
      <c r="F132" s="182"/>
      <c r="G132" s="182"/>
      <c r="H132" s="183"/>
      <c r="I132" s="184"/>
      <c r="J132" s="184"/>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si="15"/>
        <v>0</v>
      </c>
      <c r="AB132" s="228" t="str">
        <f t="shared" si="16"/>
        <v/>
      </c>
    </row>
    <row r="133" spans="1:28" s="227" customFormat="1" ht="20.25">
      <c r="A133" s="181"/>
      <c r="B133" s="182"/>
      <c r="C133" s="186"/>
      <c r="D133" s="230"/>
      <c r="E133" s="182"/>
      <c r="F133" s="182"/>
      <c r="G133" s="182"/>
      <c r="H133" s="183"/>
      <c r="I133" s="184"/>
      <c r="J133" s="184"/>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si="18">IF(AND(C133="Smelter not listed",OR(LEN(D133)=0,LEN(E133)=0)),1,0)</f>
        <v>0</v>
      </c>
      <c r="AB133" s="228" t="str">
        <f t="shared" ref="AB133" si="19">B133&amp;C133</f>
        <v/>
      </c>
    </row>
    <row r="134" spans="1:28" s="227" customFormat="1" ht="20.25">
      <c r="A134" s="181"/>
      <c r="B134" s="182"/>
      <c r="C134" s="186"/>
      <c r="D134" s="230"/>
      <c r="E134" s="182"/>
      <c r="F134" s="182"/>
      <c r="G134" s="182"/>
      <c r="H134" s="183"/>
      <c r="I134" s="184"/>
      <c r="J134" s="184"/>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si="21">IF(AND(C134="Smelter not listed",OR(LEN(D134)=0,LEN(E134)=0)),1,0)</f>
        <v>0</v>
      </c>
      <c r="AB134" s="228" t="str">
        <f t="shared" ref="AB134:AB165" si="22">B134&amp;C134</f>
        <v/>
      </c>
    </row>
    <row r="135" spans="1:28" s="227" customFormat="1" ht="20.25">
      <c r="A135" s="181"/>
      <c r="B135" s="182"/>
      <c r="C135" s="186"/>
      <c r="D135" s="230"/>
      <c r="E135" s="182"/>
      <c r="F135" s="182"/>
      <c r="G135" s="182"/>
      <c r="H135" s="183"/>
      <c r="I135" s="184"/>
      <c r="J135" s="184"/>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si="21"/>
        <v>0</v>
      </c>
      <c r="AB135" s="228" t="str">
        <f t="shared" si="22"/>
        <v/>
      </c>
    </row>
    <row r="136" spans="1:28" s="227" customFormat="1" ht="20.25">
      <c r="A136" s="181"/>
      <c r="B136" s="182"/>
      <c r="C136" s="186"/>
      <c r="D136" s="230"/>
      <c r="E136" s="182"/>
      <c r="F136" s="182"/>
      <c r="G136" s="182"/>
      <c r="H136" s="183"/>
      <c r="I136" s="184"/>
      <c r="J136" s="184"/>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si="21"/>
        <v>0</v>
      </c>
      <c r="AB136" s="228" t="str">
        <f t="shared" si="22"/>
        <v/>
      </c>
    </row>
    <row r="137" spans="1:28" s="227" customFormat="1" ht="20.25">
      <c r="A137" s="181"/>
      <c r="B137" s="182"/>
      <c r="C137" s="186"/>
      <c r="D137" s="230"/>
      <c r="E137" s="182"/>
      <c r="F137" s="182"/>
      <c r="G137" s="182"/>
      <c r="H137" s="183"/>
      <c r="I137" s="184"/>
      <c r="J137" s="184"/>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si="21"/>
        <v>0</v>
      </c>
      <c r="AB137" s="228" t="str">
        <f t="shared" si="22"/>
        <v/>
      </c>
    </row>
    <row r="138" spans="1:28" s="227" customFormat="1" ht="20.25">
      <c r="A138" s="181"/>
      <c r="B138" s="182"/>
      <c r="C138" s="186"/>
      <c r="D138" s="230"/>
      <c r="E138" s="182"/>
      <c r="F138" s="182"/>
      <c r="G138" s="182"/>
      <c r="H138" s="183"/>
      <c r="I138" s="184"/>
      <c r="J138" s="184"/>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si="21"/>
        <v>0</v>
      </c>
      <c r="AB138" s="228" t="str">
        <f t="shared" si="22"/>
        <v/>
      </c>
    </row>
    <row r="139" spans="1:28" s="227" customFormat="1" ht="20.25">
      <c r="A139" s="181"/>
      <c r="B139" s="182"/>
      <c r="C139" s="186"/>
      <c r="D139" s="230"/>
      <c r="E139" s="182"/>
      <c r="F139" s="182"/>
      <c r="G139" s="182"/>
      <c r="H139" s="183"/>
      <c r="I139" s="184"/>
      <c r="J139" s="184"/>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si="21"/>
        <v>0</v>
      </c>
      <c r="AB139" s="228" t="str">
        <f t="shared" si="22"/>
        <v/>
      </c>
    </row>
    <row r="140" spans="1:28" s="227" customFormat="1" ht="20.25">
      <c r="A140" s="181"/>
      <c r="B140" s="182"/>
      <c r="C140" s="186"/>
      <c r="D140" s="230"/>
      <c r="E140" s="182"/>
      <c r="F140" s="182"/>
      <c r="G140" s="182"/>
      <c r="H140" s="183"/>
      <c r="I140" s="184"/>
      <c r="J140" s="184"/>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si="21"/>
        <v>0</v>
      </c>
      <c r="AB140" s="228" t="str">
        <f t="shared" si="22"/>
        <v/>
      </c>
    </row>
    <row r="141" spans="1:28" s="227" customFormat="1" ht="20.25">
      <c r="A141" s="181"/>
      <c r="B141" s="182"/>
      <c r="C141" s="186"/>
      <c r="D141" s="230"/>
      <c r="E141" s="182"/>
      <c r="F141" s="182"/>
      <c r="G141" s="182"/>
      <c r="H141" s="183"/>
      <c r="I141" s="184"/>
      <c r="J141" s="184"/>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si="21"/>
        <v>0</v>
      </c>
      <c r="AB141" s="228" t="str">
        <f t="shared" si="22"/>
        <v/>
      </c>
    </row>
    <row r="142" spans="1:28" s="227" customFormat="1" ht="20.25">
      <c r="A142" s="181"/>
      <c r="B142" s="182"/>
      <c r="C142" s="186"/>
      <c r="D142" s="230"/>
      <c r="E142" s="182"/>
      <c r="F142" s="182"/>
      <c r="G142" s="182"/>
      <c r="H142" s="183"/>
      <c r="I142" s="184"/>
      <c r="J142" s="184"/>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si="21"/>
        <v>0</v>
      </c>
      <c r="AB142" s="228" t="str">
        <f t="shared" si="22"/>
        <v/>
      </c>
    </row>
    <row r="143" spans="1:28" s="227" customFormat="1" ht="20.25">
      <c r="A143" s="181"/>
      <c r="B143" s="182"/>
      <c r="C143" s="186"/>
      <c r="D143" s="230"/>
      <c r="E143" s="182"/>
      <c r="F143" s="182"/>
      <c r="G143" s="182"/>
      <c r="H143" s="183"/>
      <c r="I143" s="184"/>
      <c r="J143" s="184"/>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si="21"/>
        <v>0</v>
      </c>
      <c r="AB143" s="228" t="str">
        <f t="shared" si="22"/>
        <v/>
      </c>
    </row>
    <row r="144" spans="1:28" s="227" customFormat="1" ht="20.25">
      <c r="A144" s="181"/>
      <c r="B144" s="182"/>
      <c r="C144" s="186"/>
      <c r="D144" s="230"/>
      <c r="E144" s="182"/>
      <c r="F144" s="182"/>
      <c r="G144" s="182"/>
      <c r="H144" s="183"/>
      <c r="I144" s="184"/>
      <c r="J144" s="184"/>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si="21"/>
        <v>0</v>
      </c>
      <c r="AB144" s="228" t="str">
        <f t="shared" si="22"/>
        <v/>
      </c>
    </row>
    <row r="145" spans="1:28" s="227" customFormat="1" ht="20.25">
      <c r="A145" s="181"/>
      <c r="B145" s="182"/>
      <c r="C145" s="186"/>
      <c r="D145" s="230"/>
      <c r="E145" s="182"/>
      <c r="F145" s="182"/>
      <c r="G145" s="182"/>
      <c r="H145" s="183"/>
      <c r="I145" s="184"/>
      <c r="J145" s="184"/>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si="21"/>
        <v>0</v>
      </c>
      <c r="AB145" s="228" t="str">
        <f t="shared" si="22"/>
        <v/>
      </c>
    </row>
    <row r="146" spans="1:28" s="227" customFormat="1" ht="20.25">
      <c r="A146" s="181"/>
      <c r="B146" s="182"/>
      <c r="C146" s="186"/>
      <c r="D146" s="230"/>
      <c r="E146" s="182"/>
      <c r="F146" s="182"/>
      <c r="G146" s="182"/>
      <c r="H146" s="183"/>
      <c r="I146" s="184"/>
      <c r="J146" s="184"/>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si="21"/>
        <v>0</v>
      </c>
      <c r="AB146" s="228" t="str">
        <f t="shared" si="22"/>
        <v/>
      </c>
    </row>
    <row r="147" spans="1:28" s="227" customFormat="1" ht="20.25">
      <c r="A147" s="181"/>
      <c r="B147" s="182"/>
      <c r="C147" s="186"/>
      <c r="D147" s="230"/>
      <c r="E147" s="182"/>
      <c r="F147" s="182"/>
      <c r="G147" s="182"/>
      <c r="H147" s="183"/>
      <c r="I147" s="184"/>
      <c r="J147" s="184"/>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si="21"/>
        <v>0</v>
      </c>
      <c r="AB147" s="228" t="str">
        <f t="shared" si="22"/>
        <v/>
      </c>
    </row>
    <row r="148" spans="1:28" s="227" customFormat="1" ht="20.25">
      <c r="A148" s="181"/>
      <c r="B148" s="182"/>
      <c r="C148" s="186"/>
      <c r="D148" s="230"/>
      <c r="E148" s="182"/>
      <c r="F148" s="182"/>
      <c r="G148" s="182"/>
      <c r="H148" s="183"/>
      <c r="I148" s="184"/>
      <c r="J148" s="184"/>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si="21"/>
        <v>0</v>
      </c>
      <c r="AB148" s="228" t="str">
        <f t="shared" si="22"/>
        <v/>
      </c>
    </row>
    <row r="149" spans="1:28" s="227" customFormat="1" ht="20.25">
      <c r="A149" s="181"/>
      <c r="B149" s="182"/>
      <c r="C149" s="186"/>
      <c r="D149" s="230"/>
      <c r="E149" s="182"/>
      <c r="F149" s="182"/>
      <c r="G149" s="182"/>
      <c r="H149" s="183"/>
      <c r="I149" s="184"/>
      <c r="J149" s="184"/>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si="21"/>
        <v>0</v>
      </c>
      <c r="AB149" s="228" t="str">
        <f t="shared" si="22"/>
        <v/>
      </c>
    </row>
    <row r="150" spans="1:28" s="227" customFormat="1" ht="20.25">
      <c r="A150" s="181"/>
      <c r="B150" s="182"/>
      <c r="C150" s="186"/>
      <c r="D150" s="230"/>
      <c r="E150" s="182"/>
      <c r="F150" s="182"/>
      <c r="G150" s="182"/>
      <c r="H150" s="183"/>
      <c r="I150" s="184"/>
      <c r="J150" s="184"/>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si="21"/>
        <v>0</v>
      </c>
      <c r="AB150" s="228" t="str">
        <f t="shared" si="22"/>
        <v/>
      </c>
    </row>
    <row r="151" spans="1:28" s="227" customFormat="1" ht="20.25">
      <c r="A151" s="181"/>
      <c r="B151" s="182"/>
      <c r="C151" s="186"/>
      <c r="D151" s="230"/>
      <c r="E151" s="182"/>
      <c r="F151" s="182"/>
      <c r="G151" s="182"/>
      <c r="H151" s="183"/>
      <c r="I151" s="184"/>
      <c r="J151" s="184"/>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si="21"/>
        <v>0</v>
      </c>
      <c r="AB151" s="228" t="str">
        <f t="shared" si="22"/>
        <v/>
      </c>
    </row>
    <row r="152" spans="1:28" s="227" customFormat="1" ht="20.25">
      <c r="A152" s="181"/>
      <c r="B152" s="182"/>
      <c r="C152" s="186"/>
      <c r="D152" s="230"/>
      <c r="E152" s="182"/>
      <c r="F152" s="182"/>
      <c r="G152" s="182"/>
      <c r="H152" s="183"/>
      <c r="I152" s="184"/>
      <c r="J152" s="184"/>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si="21"/>
        <v>0</v>
      </c>
      <c r="AB152" s="228" t="str">
        <f t="shared" si="22"/>
        <v/>
      </c>
    </row>
    <row r="153" spans="1:28" s="227" customFormat="1" ht="20.25">
      <c r="A153" s="181"/>
      <c r="B153" s="182"/>
      <c r="C153" s="186"/>
      <c r="D153" s="230"/>
      <c r="E153" s="182"/>
      <c r="F153" s="182"/>
      <c r="G153" s="182"/>
      <c r="H153" s="183"/>
      <c r="I153" s="184"/>
      <c r="J153" s="184"/>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si="21"/>
        <v>0</v>
      </c>
      <c r="AB153" s="228" t="str">
        <f t="shared" si="22"/>
        <v/>
      </c>
    </row>
    <row r="154" spans="1:28" s="227" customFormat="1" ht="20.25">
      <c r="A154" s="181"/>
      <c r="B154" s="182"/>
      <c r="C154" s="186"/>
      <c r="D154" s="230"/>
      <c r="E154" s="182"/>
      <c r="F154" s="182"/>
      <c r="G154" s="182"/>
      <c r="H154" s="183"/>
      <c r="I154" s="184"/>
      <c r="J154" s="184"/>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si="21"/>
        <v>0</v>
      </c>
      <c r="AB154" s="228" t="str">
        <f t="shared" si="22"/>
        <v/>
      </c>
    </row>
    <row r="155" spans="1:28" s="227" customFormat="1" ht="20.25">
      <c r="A155" s="181"/>
      <c r="B155" s="182"/>
      <c r="C155" s="186"/>
      <c r="D155" s="230"/>
      <c r="E155" s="182"/>
      <c r="F155" s="182"/>
      <c r="G155" s="182"/>
      <c r="H155" s="183"/>
      <c r="I155" s="184"/>
      <c r="J155" s="184"/>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si="21"/>
        <v>0</v>
      </c>
      <c r="AB155" s="228" t="str">
        <f t="shared" si="22"/>
        <v/>
      </c>
    </row>
    <row r="156" spans="1:28" s="227" customFormat="1" ht="20.25">
      <c r="A156" s="181"/>
      <c r="B156" s="182"/>
      <c r="C156" s="186"/>
      <c r="D156" s="230"/>
      <c r="E156" s="182"/>
      <c r="F156" s="182"/>
      <c r="G156" s="182"/>
      <c r="H156" s="183"/>
      <c r="I156" s="184"/>
      <c r="J156" s="184"/>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si="21"/>
        <v>0</v>
      </c>
      <c r="AB156" s="228" t="str">
        <f t="shared" si="22"/>
        <v/>
      </c>
    </row>
    <row r="157" spans="1:28" s="227" customFormat="1" ht="20.25">
      <c r="A157" s="181"/>
      <c r="B157" s="182"/>
      <c r="C157" s="186"/>
      <c r="D157" s="230"/>
      <c r="E157" s="182"/>
      <c r="F157" s="182"/>
      <c r="G157" s="182"/>
      <c r="H157" s="183"/>
      <c r="I157" s="184"/>
      <c r="J157" s="184"/>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si="21"/>
        <v>0</v>
      </c>
      <c r="AB157" s="228" t="str">
        <f t="shared" si="22"/>
        <v/>
      </c>
    </row>
    <row r="158" spans="1:28" s="227" customFormat="1" ht="20.25">
      <c r="A158" s="181"/>
      <c r="B158" s="182"/>
      <c r="C158" s="186"/>
      <c r="D158" s="230"/>
      <c r="E158" s="182"/>
      <c r="F158" s="182"/>
      <c r="G158" s="182"/>
      <c r="H158" s="183"/>
      <c r="I158" s="184"/>
      <c r="J158" s="184"/>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si="21"/>
        <v>0</v>
      </c>
      <c r="AB158" s="228" t="str">
        <f t="shared" si="22"/>
        <v/>
      </c>
    </row>
    <row r="159" spans="1:28" s="227" customFormat="1" ht="20.25">
      <c r="A159" s="181"/>
      <c r="B159" s="182"/>
      <c r="C159" s="186"/>
      <c r="D159" s="230"/>
      <c r="E159" s="182"/>
      <c r="F159" s="182"/>
      <c r="G159" s="182"/>
      <c r="H159" s="183"/>
      <c r="I159" s="184"/>
      <c r="J159" s="184"/>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si="21"/>
        <v>0</v>
      </c>
      <c r="AB159" s="228" t="str">
        <f t="shared" si="22"/>
        <v/>
      </c>
    </row>
    <row r="160" spans="1:28" s="227" customFormat="1" ht="20.25">
      <c r="A160" s="181"/>
      <c r="B160" s="182"/>
      <c r="C160" s="186"/>
      <c r="D160" s="230"/>
      <c r="E160" s="182"/>
      <c r="F160" s="182"/>
      <c r="G160" s="182"/>
      <c r="H160" s="183"/>
      <c r="I160" s="184"/>
      <c r="J160" s="184"/>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si="21"/>
        <v>0</v>
      </c>
      <c r="AB160" s="228" t="str">
        <f t="shared" si="22"/>
        <v/>
      </c>
    </row>
    <row r="161" spans="1:28" s="227" customFormat="1" ht="20.25">
      <c r="A161" s="181"/>
      <c r="B161" s="182"/>
      <c r="C161" s="186"/>
      <c r="D161" s="230"/>
      <c r="E161" s="182"/>
      <c r="F161" s="182"/>
      <c r="G161" s="182"/>
      <c r="H161" s="183"/>
      <c r="I161" s="184"/>
      <c r="J161" s="184"/>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si="21"/>
        <v>0</v>
      </c>
      <c r="AB161" s="228" t="str">
        <f t="shared" si="22"/>
        <v/>
      </c>
    </row>
    <row r="162" spans="1:28" s="227" customFormat="1" ht="20.25">
      <c r="A162" s="181"/>
      <c r="B162" s="182"/>
      <c r="C162" s="186"/>
      <c r="D162" s="230"/>
      <c r="E162" s="182"/>
      <c r="F162" s="182"/>
      <c r="G162" s="182"/>
      <c r="H162" s="183"/>
      <c r="I162" s="184"/>
      <c r="J162" s="184"/>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si="21"/>
        <v>0</v>
      </c>
      <c r="AB162" s="228" t="str">
        <f t="shared" si="22"/>
        <v/>
      </c>
    </row>
    <row r="163" spans="1:28" s="227" customFormat="1" ht="20.25">
      <c r="A163" s="181"/>
      <c r="B163" s="182"/>
      <c r="C163" s="186"/>
      <c r="D163" s="230"/>
      <c r="E163" s="182"/>
      <c r="F163" s="182"/>
      <c r="G163" s="182"/>
      <c r="H163" s="183"/>
      <c r="I163" s="184"/>
      <c r="J163" s="184"/>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si="21"/>
        <v>0</v>
      </c>
      <c r="AB163" s="228" t="str">
        <f t="shared" si="22"/>
        <v/>
      </c>
    </row>
    <row r="164" spans="1:28" s="227" customFormat="1" ht="20.25">
      <c r="A164" s="181"/>
      <c r="B164" s="182"/>
      <c r="C164" s="186"/>
      <c r="D164" s="230"/>
      <c r="E164" s="182"/>
      <c r="F164" s="182"/>
      <c r="G164" s="182"/>
      <c r="H164" s="183"/>
      <c r="I164" s="184"/>
      <c r="J164" s="184"/>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si="21"/>
        <v>0</v>
      </c>
      <c r="AB164" s="228" t="str">
        <f t="shared" si="22"/>
        <v/>
      </c>
    </row>
    <row r="165" spans="1:28" s="227" customFormat="1" ht="20.25">
      <c r="A165" s="181"/>
      <c r="B165" s="182"/>
      <c r="C165" s="186"/>
      <c r="D165" s="230"/>
      <c r="E165" s="182"/>
      <c r="F165" s="182"/>
      <c r="G165" s="182"/>
      <c r="H165" s="183"/>
      <c r="I165" s="184"/>
      <c r="J165" s="184"/>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si="21"/>
        <v>0</v>
      </c>
      <c r="AB165" s="228" t="str">
        <f t="shared" si="22"/>
        <v/>
      </c>
    </row>
    <row r="166" spans="1:28" s="227" customFormat="1" ht="20.25">
      <c r="A166" s="181"/>
      <c r="B166" s="182"/>
      <c r="C166" s="186"/>
      <c r="D166" s="230"/>
      <c r="E166" s="182"/>
      <c r="F166" s="182"/>
      <c r="G166" s="182"/>
      <c r="H166" s="183"/>
      <c r="I166" s="184"/>
      <c r="J166" s="184"/>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si="24">IF(AND(C166="Smelter not listed",OR(LEN(D166)=0,LEN(E166)=0)),1,0)</f>
        <v>0</v>
      </c>
      <c r="AB166" s="228" t="str">
        <f t="shared" ref="AB166:AB196" si="25">B166&amp;C166</f>
        <v/>
      </c>
    </row>
    <row r="167" spans="1:28" s="227" customFormat="1" ht="20.25">
      <c r="A167" s="181"/>
      <c r="B167" s="182"/>
      <c r="C167" s="186"/>
      <c r="D167" s="230"/>
      <c r="E167" s="182"/>
      <c r="F167" s="182"/>
      <c r="G167" s="182"/>
      <c r="H167" s="183"/>
      <c r="I167" s="184"/>
      <c r="J167" s="184"/>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si="24"/>
        <v>0</v>
      </c>
      <c r="AB167" s="228" t="str">
        <f t="shared" si="25"/>
        <v/>
      </c>
    </row>
    <row r="168" spans="1:28" s="227" customFormat="1" ht="20.25">
      <c r="A168" s="181"/>
      <c r="B168" s="182"/>
      <c r="C168" s="186"/>
      <c r="D168" s="230"/>
      <c r="E168" s="182"/>
      <c r="F168" s="182"/>
      <c r="G168" s="182"/>
      <c r="H168" s="183"/>
      <c r="I168" s="184"/>
      <c r="J168" s="184"/>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si="24"/>
        <v>0</v>
      </c>
      <c r="AB168" s="228" t="str">
        <f t="shared" si="25"/>
        <v/>
      </c>
    </row>
    <row r="169" spans="1:28" s="227" customFormat="1" ht="20.25">
      <c r="A169" s="181"/>
      <c r="B169" s="182"/>
      <c r="C169" s="186"/>
      <c r="D169" s="230"/>
      <c r="E169" s="182"/>
      <c r="F169" s="182"/>
      <c r="G169" s="182"/>
      <c r="H169" s="183"/>
      <c r="I169" s="184"/>
      <c r="J169" s="184"/>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si="24"/>
        <v>0</v>
      </c>
      <c r="AB169" s="228" t="str">
        <f t="shared" si="25"/>
        <v/>
      </c>
    </row>
    <row r="170" spans="1:28" s="227" customFormat="1" ht="20.25">
      <c r="A170" s="181"/>
      <c r="B170" s="182"/>
      <c r="C170" s="186"/>
      <c r="D170" s="230"/>
      <c r="E170" s="182"/>
      <c r="F170" s="182"/>
      <c r="G170" s="182"/>
      <c r="H170" s="183"/>
      <c r="I170" s="184"/>
      <c r="J170" s="184"/>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si="24"/>
        <v>0</v>
      </c>
      <c r="AB170" s="228" t="str">
        <f t="shared" si="25"/>
        <v/>
      </c>
    </row>
    <row r="171" spans="1:28" s="227" customFormat="1" ht="20.25">
      <c r="A171" s="181"/>
      <c r="B171" s="182"/>
      <c r="C171" s="186"/>
      <c r="D171" s="230"/>
      <c r="E171" s="182"/>
      <c r="F171" s="182"/>
      <c r="G171" s="182"/>
      <c r="H171" s="183"/>
      <c r="I171" s="184"/>
      <c r="J171" s="184"/>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si="24"/>
        <v>0</v>
      </c>
      <c r="AB171" s="228" t="str">
        <f t="shared" si="25"/>
        <v/>
      </c>
    </row>
    <row r="172" spans="1:28" s="227" customFormat="1" ht="20.25">
      <c r="A172" s="181"/>
      <c r="B172" s="182"/>
      <c r="C172" s="186"/>
      <c r="D172" s="230"/>
      <c r="E172" s="182"/>
      <c r="F172" s="182"/>
      <c r="G172" s="182"/>
      <c r="H172" s="183"/>
      <c r="I172" s="184"/>
      <c r="J172" s="184"/>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si="24"/>
        <v>0</v>
      </c>
      <c r="AB172" s="228" t="str">
        <f t="shared" si="25"/>
        <v/>
      </c>
    </row>
    <row r="173" spans="1:28" s="227" customFormat="1" ht="20.25">
      <c r="A173" s="181"/>
      <c r="B173" s="182"/>
      <c r="C173" s="186"/>
      <c r="D173" s="230"/>
      <c r="E173" s="182"/>
      <c r="F173" s="182"/>
      <c r="G173" s="182"/>
      <c r="H173" s="183"/>
      <c r="I173" s="184"/>
      <c r="J173" s="184"/>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si="24"/>
        <v>0</v>
      </c>
      <c r="AB173" s="228" t="str">
        <f t="shared" si="25"/>
        <v/>
      </c>
    </row>
    <row r="174" spans="1:28" s="227" customFormat="1" ht="20.25">
      <c r="A174" s="181"/>
      <c r="B174" s="182"/>
      <c r="C174" s="186"/>
      <c r="D174" s="230"/>
      <c r="E174" s="182"/>
      <c r="F174" s="182"/>
      <c r="G174" s="182"/>
      <c r="H174" s="183"/>
      <c r="I174" s="184"/>
      <c r="J174" s="184"/>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si="24"/>
        <v>0</v>
      </c>
      <c r="AB174" s="228" t="str">
        <f t="shared" si="25"/>
        <v/>
      </c>
    </row>
    <row r="175" spans="1:28" s="227" customFormat="1" ht="20.25">
      <c r="A175" s="181"/>
      <c r="B175" s="182"/>
      <c r="C175" s="186"/>
      <c r="D175" s="230"/>
      <c r="E175" s="182"/>
      <c r="F175" s="182"/>
      <c r="G175" s="182"/>
      <c r="H175" s="183"/>
      <c r="I175" s="184"/>
      <c r="J175" s="184"/>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si="24"/>
        <v>0</v>
      </c>
      <c r="AB175" s="228" t="str">
        <f t="shared" si="25"/>
        <v/>
      </c>
    </row>
    <row r="176" spans="1:28" s="227" customFormat="1" ht="20.25">
      <c r="A176" s="181"/>
      <c r="B176" s="182"/>
      <c r="C176" s="186"/>
      <c r="D176" s="230"/>
      <c r="E176" s="182"/>
      <c r="F176" s="182"/>
      <c r="G176" s="182"/>
      <c r="H176" s="183"/>
      <c r="I176" s="184"/>
      <c r="J176" s="184"/>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si="24"/>
        <v>0</v>
      </c>
      <c r="AB176" s="228" t="str">
        <f t="shared" si="25"/>
        <v/>
      </c>
    </row>
    <row r="177" spans="1:28" s="227" customFormat="1" ht="20.25">
      <c r="A177" s="181"/>
      <c r="B177" s="182"/>
      <c r="C177" s="186"/>
      <c r="D177" s="230"/>
      <c r="E177" s="182"/>
      <c r="F177" s="182"/>
      <c r="G177" s="182"/>
      <c r="H177" s="183"/>
      <c r="I177" s="184"/>
      <c r="J177" s="184"/>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si="24"/>
        <v>0</v>
      </c>
      <c r="AB177" s="228" t="str">
        <f t="shared" si="25"/>
        <v/>
      </c>
    </row>
    <row r="178" spans="1:28" s="227" customFormat="1" ht="20.25">
      <c r="A178" s="181"/>
      <c r="B178" s="182"/>
      <c r="C178" s="186"/>
      <c r="D178" s="230"/>
      <c r="E178" s="182"/>
      <c r="F178" s="182"/>
      <c r="G178" s="182"/>
      <c r="H178" s="183"/>
      <c r="I178" s="184"/>
      <c r="J178" s="184"/>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si="24"/>
        <v>0</v>
      </c>
      <c r="AB178" s="228" t="str">
        <f t="shared" si="25"/>
        <v/>
      </c>
    </row>
    <row r="179" spans="1:28" s="227" customFormat="1" ht="20.25">
      <c r="A179" s="181"/>
      <c r="B179" s="182"/>
      <c r="C179" s="186"/>
      <c r="D179" s="230"/>
      <c r="E179" s="182"/>
      <c r="F179" s="182"/>
      <c r="G179" s="182"/>
      <c r="H179" s="183"/>
      <c r="I179" s="184"/>
      <c r="J179" s="184"/>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si="24"/>
        <v>0</v>
      </c>
      <c r="AB179" s="228" t="str">
        <f t="shared" si="25"/>
        <v/>
      </c>
    </row>
    <row r="180" spans="1:28" s="227" customFormat="1" ht="20.25">
      <c r="A180" s="181"/>
      <c r="B180" s="182"/>
      <c r="C180" s="186"/>
      <c r="D180" s="230"/>
      <c r="E180" s="182"/>
      <c r="F180" s="182"/>
      <c r="G180" s="182"/>
      <c r="H180" s="183"/>
      <c r="I180" s="184"/>
      <c r="J180" s="184"/>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si="24"/>
        <v>0</v>
      </c>
      <c r="AB180" s="228" t="str">
        <f t="shared" si="25"/>
        <v/>
      </c>
    </row>
    <row r="181" spans="1:28" s="227" customFormat="1" ht="20.25">
      <c r="A181" s="181"/>
      <c r="B181" s="182"/>
      <c r="C181" s="186"/>
      <c r="D181" s="230"/>
      <c r="E181" s="182"/>
      <c r="F181" s="182"/>
      <c r="G181" s="182"/>
      <c r="H181" s="183"/>
      <c r="I181" s="184"/>
      <c r="J181" s="184"/>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si="24"/>
        <v>0</v>
      </c>
      <c r="AB181" s="228" t="str">
        <f t="shared" si="25"/>
        <v/>
      </c>
    </row>
    <row r="182" spans="1:28" s="227" customFormat="1" ht="20.25">
      <c r="A182" s="181"/>
      <c r="B182" s="182"/>
      <c r="C182" s="186"/>
      <c r="D182" s="230"/>
      <c r="E182" s="182"/>
      <c r="F182" s="182"/>
      <c r="G182" s="182"/>
      <c r="H182" s="183"/>
      <c r="I182" s="184"/>
      <c r="J182" s="184"/>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si="24"/>
        <v>0</v>
      </c>
      <c r="AB182" s="228" t="str">
        <f t="shared" si="25"/>
        <v/>
      </c>
    </row>
    <row r="183" spans="1:28" s="227" customFormat="1" ht="20.25">
      <c r="A183" s="181"/>
      <c r="B183" s="182"/>
      <c r="C183" s="186"/>
      <c r="D183" s="230"/>
      <c r="E183" s="182"/>
      <c r="F183" s="182"/>
      <c r="G183" s="182"/>
      <c r="H183" s="183"/>
      <c r="I183" s="184"/>
      <c r="J183" s="184"/>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si="24"/>
        <v>0</v>
      </c>
      <c r="AB183" s="228" t="str">
        <f t="shared" si="25"/>
        <v/>
      </c>
    </row>
    <row r="184" spans="1:28" s="227" customFormat="1" ht="20.25">
      <c r="A184" s="181"/>
      <c r="B184" s="182"/>
      <c r="C184" s="186"/>
      <c r="D184" s="230"/>
      <c r="E184" s="182"/>
      <c r="F184" s="182"/>
      <c r="G184" s="182"/>
      <c r="H184" s="183"/>
      <c r="I184" s="184"/>
      <c r="J184" s="184"/>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si="24"/>
        <v>0</v>
      </c>
      <c r="AB184" s="228" t="str">
        <f t="shared" si="25"/>
        <v/>
      </c>
    </row>
    <row r="185" spans="1:28" s="227" customFormat="1" ht="20.25">
      <c r="A185" s="181"/>
      <c r="B185" s="182"/>
      <c r="C185" s="186"/>
      <c r="D185" s="230"/>
      <c r="E185" s="182"/>
      <c r="F185" s="182"/>
      <c r="G185" s="182"/>
      <c r="H185" s="183"/>
      <c r="I185" s="184"/>
      <c r="J185" s="184"/>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si="24"/>
        <v>0</v>
      </c>
      <c r="AB185" s="228" t="str">
        <f t="shared" si="25"/>
        <v/>
      </c>
    </row>
    <row r="186" spans="1:28" s="227" customFormat="1" ht="20.25">
      <c r="A186" s="181"/>
      <c r="B186" s="182"/>
      <c r="C186" s="186"/>
      <c r="D186" s="230"/>
      <c r="E186" s="182"/>
      <c r="F186" s="182"/>
      <c r="G186" s="182"/>
      <c r="H186" s="183"/>
      <c r="I186" s="184"/>
      <c r="J186" s="184"/>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si="24"/>
        <v>0</v>
      </c>
      <c r="AB186" s="228" t="str">
        <f t="shared" si="25"/>
        <v/>
      </c>
    </row>
    <row r="187" spans="1:28" s="227" customFormat="1" ht="20.25">
      <c r="A187" s="181"/>
      <c r="B187" s="182"/>
      <c r="C187" s="186"/>
      <c r="D187" s="230"/>
      <c r="E187" s="182"/>
      <c r="F187" s="182"/>
      <c r="G187" s="182"/>
      <c r="H187" s="183"/>
      <c r="I187" s="184"/>
      <c r="J187" s="184"/>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si="24"/>
        <v>0</v>
      </c>
      <c r="AB187" s="228" t="str">
        <f t="shared" si="25"/>
        <v/>
      </c>
    </row>
    <row r="188" spans="1:28" s="227" customFormat="1" ht="20.25">
      <c r="A188" s="181"/>
      <c r="B188" s="182"/>
      <c r="C188" s="186"/>
      <c r="D188" s="230"/>
      <c r="E188" s="182"/>
      <c r="F188" s="182"/>
      <c r="G188" s="182"/>
      <c r="H188" s="183"/>
      <c r="I188" s="184"/>
      <c r="J188" s="184"/>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si="24"/>
        <v>0</v>
      </c>
      <c r="AB188" s="228" t="str">
        <f t="shared" si="25"/>
        <v/>
      </c>
    </row>
    <row r="189" spans="1:28" s="227" customFormat="1" ht="20.25">
      <c r="A189" s="181"/>
      <c r="B189" s="182"/>
      <c r="C189" s="186"/>
      <c r="D189" s="230"/>
      <c r="E189" s="182"/>
      <c r="F189" s="182"/>
      <c r="G189" s="182"/>
      <c r="H189" s="183"/>
      <c r="I189" s="184"/>
      <c r="J189" s="184"/>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si="24"/>
        <v>0</v>
      </c>
      <c r="AB189" s="228" t="str">
        <f t="shared" si="25"/>
        <v/>
      </c>
    </row>
    <row r="190" spans="1:28" s="227" customFormat="1" ht="20.25">
      <c r="A190" s="181"/>
      <c r="B190" s="182"/>
      <c r="C190" s="186"/>
      <c r="D190" s="230"/>
      <c r="E190" s="182"/>
      <c r="F190" s="182"/>
      <c r="G190" s="182"/>
      <c r="H190" s="183"/>
      <c r="I190" s="184"/>
      <c r="J190" s="184"/>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si="24"/>
        <v>0</v>
      </c>
      <c r="AB190" s="228" t="str">
        <f t="shared" si="25"/>
        <v/>
      </c>
    </row>
    <row r="191" spans="1:28" s="227" customFormat="1" ht="20.25">
      <c r="A191" s="181"/>
      <c r="B191" s="182"/>
      <c r="C191" s="186"/>
      <c r="D191" s="230"/>
      <c r="E191" s="182"/>
      <c r="F191" s="182"/>
      <c r="G191" s="182"/>
      <c r="H191" s="183"/>
      <c r="I191" s="184"/>
      <c r="J191" s="184"/>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si="24"/>
        <v>0</v>
      </c>
      <c r="AB191" s="228" t="str">
        <f t="shared" si="25"/>
        <v/>
      </c>
    </row>
    <row r="192" spans="1:28" s="227" customFormat="1" ht="20.25">
      <c r="A192" s="181"/>
      <c r="B192" s="182"/>
      <c r="C192" s="186"/>
      <c r="D192" s="230"/>
      <c r="E192" s="182"/>
      <c r="F192" s="182"/>
      <c r="G192" s="182"/>
      <c r="H192" s="183"/>
      <c r="I192" s="184"/>
      <c r="J192" s="184"/>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si="24"/>
        <v>0</v>
      </c>
      <c r="AB192" s="228" t="str">
        <f t="shared" si="25"/>
        <v/>
      </c>
    </row>
    <row r="193" spans="1:28" s="227" customFormat="1" ht="20.25">
      <c r="A193" s="181"/>
      <c r="B193" s="182"/>
      <c r="C193" s="186"/>
      <c r="D193" s="230"/>
      <c r="E193" s="182"/>
      <c r="F193" s="182"/>
      <c r="G193" s="182"/>
      <c r="H193" s="183"/>
      <c r="I193" s="184"/>
      <c r="J193" s="184"/>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si="24"/>
        <v>0</v>
      </c>
      <c r="AB193" s="228" t="str">
        <f t="shared" si="25"/>
        <v/>
      </c>
    </row>
    <row r="194" spans="1:28" s="227" customFormat="1" ht="20.25">
      <c r="A194" s="181"/>
      <c r="B194" s="182"/>
      <c r="C194" s="186"/>
      <c r="D194" s="230"/>
      <c r="E194" s="182"/>
      <c r="F194" s="182"/>
      <c r="G194" s="182"/>
      <c r="H194" s="183"/>
      <c r="I194" s="184"/>
      <c r="J194" s="184"/>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si="24"/>
        <v>0</v>
      </c>
      <c r="AB194" s="228" t="str">
        <f t="shared" si="25"/>
        <v/>
      </c>
    </row>
    <row r="195" spans="1:28" s="227" customFormat="1" ht="20.25">
      <c r="A195" s="181"/>
      <c r="B195" s="182"/>
      <c r="C195" s="186"/>
      <c r="D195" s="230"/>
      <c r="E195" s="182"/>
      <c r="F195" s="182"/>
      <c r="G195" s="182"/>
      <c r="H195" s="183"/>
      <c r="I195" s="184"/>
      <c r="J195" s="184"/>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si="24"/>
        <v>0</v>
      </c>
      <c r="AB195" s="228" t="str">
        <f t="shared" si="25"/>
        <v/>
      </c>
    </row>
    <row r="196" spans="1:28" s="227" customFormat="1" ht="20.25">
      <c r="A196" s="181"/>
      <c r="B196" s="182"/>
      <c r="C196" s="186"/>
      <c r="D196" s="230"/>
      <c r="E196" s="182"/>
      <c r="F196" s="182"/>
      <c r="G196" s="182"/>
      <c r="H196" s="183"/>
      <c r="I196" s="184"/>
      <c r="J196" s="184"/>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si="24"/>
        <v>0</v>
      </c>
      <c r="AB196" s="228" t="str">
        <f t="shared" si="25"/>
        <v/>
      </c>
    </row>
    <row r="197" spans="1:28" s="227" customFormat="1" ht="20.25">
      <c r="A197" s="181"/>
      <c r="B197" s="182"/>
      <c r="C197" s="186"/>
      <c r="D197" s="230"/>
      <c r="E197" s="182"/>
      <c r="F197" s="182"/>
      <c r="G197" s="182"/>
      <c r="H197" s="183"/>
      <c r="I197" s="184"/>
      <c r="J197" s="184"/>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si="27">IF(AND(C197="Smelter not listed",OR(LEN(D197)=0,LEN(E197)=0)),1,0)</f>
        <v>0</v>
      </c>
      <c r="AB197" s="228" t="str">
        <f t="shared" ref="AB197" si="28">B197&amp;C197</f>
        <v/>
      </c>
    </row>
    <row r="198" spans="1:28" s="227" customFormat="1" ht="20.25">
      <c r="A198" s="181"/>
      <c r="B198" s="182"/>
      <c r="C198" s="186"/>
      <c r="D198" s="230"/>
      <c r="E198" s="182"/>
      <c r="F198" s="182"/>
      <c r="G198" s="182"/>
      <c r="H198" s="183"/>
      <c r="I198" s="184"/>
      <c r="J198" s="184"/>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si="30">IF(AND(C198="Smelter not listed",OR(LEN(D198)=0,LEN(E198)=0)),1,0)</f>
        <v>0</v>
      </c>
      <c r="AB198" s="228" t="str">
        <f t="shared" ref="AB198:AB229" si="31">B198&amp;C198</f>
        <v/>
      </c>
    </row>
    <row r="199" spans="1:28" s="227" customFormat="1" ht="20.25">
      <c r="A199" s="181"/>
      <c r="B199" s="182"/>
      <c r="C199" s="186"/>
      <c r="D199" s="230"/>
      <c r="E199" s="182"/>
      <c r="F199" s="182"/>
      <c r="G199" s="182"/>
      <c r="H199" s="183"/>
      <c r="I199" s="184"/>
      <c r="J199" s="184"/>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si="30"/>
        <v>0</v>
      </c>
      <c r="AB199" s="228" t="str">
        <f t="shared" si="31"/>
        <v/>
      </c>
    </row>
    <row r="200" spans="1:28" s="227" customFormat="1" ht="20.25">
      <c r="A200" s="181"/>
      <c r="B200" s="182"/>
      <c r="C200" s="186"/>
      <c r="D200" s="230"/>
      <c r="E200" s="182"/>
      <c r="F200" s="182"/>
      <c r="G200" s="182"/>
      <c r="H200" s="183"/>
      <c r="I200" s="184"/>
      <c r="J200" s="184"/>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si="30"/>
        <v>0</v>
      </c>
      <c r="AB200" s="228" t="str">
        <f t="shared" si="31"/>
        <v/>
      </c>
    </row>
    <row r="201" spans="1:28" s="227" customFormat="1" ht="20.25">
      <c r="A201" s="181"/>
      <c r="B201" s="182"/>
      <c r="C201" s="186"/>
      <c r="D201" s="230"/>
      <c r="E201" s="182"/>
      <c r="F201" s="182"/>
      <c r="G201" s="182"/>
      <c r="H201" s="183"/>
      <c r="I201" s="184"/>
      <c r="J201" s="184"/>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si="30"/>
        <v>0</v>
      </c>
      <c r="AB201" s="228" t="str">
        <f t="shared" si="31"/>
        <v/>
      </c>
    </row>
    <row r="202" spans="1:28" s="227" customFormat="1" ht="20.25">
      <c r="A202" s="181"/>
      <c r="B202" s="182"/>
      <c r="C202" s="186"/>
      <c r="D202" s="230"/>
      <c r="E202" s="182"/>
      <c r="F202" s="182"/>
      <c r="G202" s="182"/>
      <c r="H202" s="183"/>
      <c r="I202" s="184"/>
      <c r="J202" s="184"/>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si="30"/>
        <v>0</v>
      </c>
      <c r="AB202" s="228" t="str">
        <f t="shared" si="31"/>
        <v/>
      </c>
    </row>
    <row r="203" spans="1:28" s="227" customFormat="1" ht="20.25">
      <c r="A203" s="181"/>
      <c r="B203" s="182"/>
      <c r="C203" s="186"/>
      <c r="D203" s="230"/>
      <c r="E203" s="182"/>
      <c r="F203" s="182"/>
      <c r="G203" s="182"/>
      <c r="H203" s="183"/>
      <c r="I203" s="184"/>
      <c r="J203" s="184"/>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si="30"/>
        <v>0</v>
      </c>
      <c r="AB203" s="228" t="str">
        <f t="shared" si="31"/>
        <v/>
      </c>
    </row>
    <row r="204" spans="1:28" s="227" customFormat="1" ht="20.25">
      <c r="A204" s="181"/>
      <c r="B204" s="182"/>
      <c r="C204" s="186"/>
      <c r="D204" s="230"/>
      <c r="E204" s="182"/>
      <c r="F204" s="182"/>
      <c r="G204" s="182"/>
      <c r="H204" s="183"/>
      <c r="I204" s="184"/>
      <c r="J204" s="184"/>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si="30"/>
        <v>0</v>
      </c>
      <c r="AB204" s="228" t="str">
        <f t="shared" si="31"/>
        <v/>
      </c>
    </row>
    <row r="205" spans="1:28" s="227" customFormat="1" ht="20.25">
      <c r="A205" s="181"/>
      <c r="B205" s="182"/>
      <c r="C205" s="186"/>
      <c r="D205" s="230"/>
      <c r="E205" s="182"/>
      <c r="F205" s="182"/>
      <c r="G205" s="182"/>
      <c r="H205" s="183"/>
      <c r="I205" s="184"/>
      <c r="J205" s="184"/>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si="30"/>
        <v>0</v>
      </c>
      <c r="AB205" s="228" t="str">
        <f t="shared" si="31"/>
        <v/>
      </c>
    </row>
    <row r="206" spans="1:28" s="227" customFormat="1" ht="20.25">
      <c r="A206" s="181"/>
      <c r="B206" s="182"/>
      <c r="C206" s="186"/>
      <c r="D206" s="230"/>
      <c r="E206" s="182"/>
      <c r="F206" s="182"/>
      <c r="G206" s="182"/>
      <c r="H206" s="183"/>
      <c r="I206" s="184"/>
      <c r="J206" s="184"/>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si="30"/>
        <v>0</v>
      </c>
      <c r="AB206" s="228" t="str">
        <f t="shared" si="31"/>
        <v/>
      </c>
    </row>
    <row r="207" spans="1:28" s="227" customFormat="1" ht="20.25">
      <c r="A207" s="181"/>
      <c r="B207" s="182"/>
      <c r="C207" s="186"/>
      <c r="D207" s="230"/>
      <c r="E207" s="182"/>
      <c r="F207" s="182"/>
      <c r="G207" s="182"/>
      <c r="H207" s="183"/>
      <c r="I207" s="184"/>
      <c r="J207" s="184"/>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si="30"/>
        <v>0</v>
      </c>
      <c r="AB207" s="228" t="str">
        <f t="shared" si="31"/>
        <v/>
      </c>
    </row>
    <row r="208" spans="1:28" s="227" customFormat="1" ht="20.25">
      <c r="A208" s="181"/>
      <c r="B208" s="182"/>
      <c r="C208" s="186"/>
      <c r="D208" s="230"/>
      <c r="E208" s="182"/>
      <c r="F208" s="182"/>
      <c r="G208" s="182"/>
      <c r="H208" s="183"/>
      <c r="I208" s="184"/>
      <c r="J208" s="184"/>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si="30"/>
        <v>0</v>
      </c>
      <c r="AB208" s="228" t="str">
        <f t="shared" si="31"/>
        <v/>
      </c>
    </row>
    <row r="209" spans="1:28" s="227" customFormat="1" ht="20.25">
      <c r="A209" s="181"/>
      <c r="B209" s="182"/>
      <c r="C209" s="186"/>
      <c r="D209" s="230"/>
      <c r="E209" s="182"/>
      <c r="F209" s="182"/>
      <c r="G209" s="182"/>
      <c r="H209" s="183"/>
      <c r="I209" s="184"/>
      <c r="J209" s="184"/>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si="30"/>
        <v>0</v>
      </c>
      <c r="AB209" s="228" t="str">
        <f t="shared" si="31"/>
        <v/>
      </c>
    </row>
    <row r="210" spans="1:28" s="227" customFormat="1" ht="20.25">
      <c r="A210" s="181"/>
      <c r="B210" s="182"/>
      <c r="C210" s="186"/>
      <c r="D210" s="230"/>
      <c r="E210" s="182"/>
      <c r="F210" s="182"/>
      <c r="G210" s="182"/>
      <c r="H210" s="183"/>
      <c r="I210" s="184"/>
      <c r="J210" s="184"/>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si="30"/>
        <v>0</v>
      </c>
      <c r="AB210" s="228" t="str">
        <f t="shared" si="31"/>
        <v/>
      </c>
    </row>
    <row r="211" spans="1:28" s="227" customFormat="1" ht="20.25">
      <c r="A211" s="181"/>
      <c r="B211" s="182"/>
      <c r="C211" s="186"/>
      <c r="D211" s="230"/>
      <c r="E211" s="182"/>
      <c r="F211" s="182"/>
      <c r="G211" s="182"/>
      <c r="H211" s="183"/>
      <c r="I211" s="184"/>
      <c r="J211" s="184"/>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si="30"/>
        <v>0</v>
      </c>
      <c r="AB211" s="228" t="str">
        <f t="shared" si="31"/>
        <v/>
      </c>
    </row>
    <row r="212" spans="1:28" s="227" customFormat="1" ht="20.25">
      <c r="A212" s="181"/>
      <c r="B212" s="182"/>
      <c r="C212" s="186"/>
      <c r="D212" s="230"/>
      <c r="E212" s="182"/>
      <c r="F212" s="182"/>
      <c r="G212" s="182"/>
      <c r="H212" s="183"/>
      <c r="I212" s="184"/>
      <c r="J212" s="184"/>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si="30"/>
        <v>0</v>
      </c>
      <c r="AB212" s="228" t="str">
        <f t="shared" si="31"/>
        <v/>
      </c>
    </row>
    <row r="213" spans="1:28" s="227" customFormat="1" ht="20.25">
      <c r="A213" s="181"/>
      <c r="B213" s="182"/>
      <c r="C213" s="186"/>
      <c r="D213" s="230"/>
      <c r="E213" s="182"/>
      <c r="F213" s="182"/>
      <c r="G213" s="182"/>
      <c r="H213" s="183"/>
      <c r="I213" s="184"/>
      <c r="J213" s="184"/>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si="30"/>
        <v>0</v>
      </c>
      <c r="AB213" s="228" t="str">
        <f t="shared" si="31"/>
        <v/>
      </c>
    </row>
    <row r="214" spans="1:28" s="227" customFormat="1" ht="20.25">
      <c r="A214" s="181"/>
      <c r="B214" s="182"/>
      <c r="C214" s="186"/>
      <c r="D214" s="230"/>
      <c r="E214" s="182"/>
      <c r="F214" s="182"/>
      <c r="G214" s="182"/>
      <c r="H214" s="183"/>
      <c r="I214" s="184"/>
      <c r="J214" s="184"/>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si="30"/>
        <v>0</v>
      </c>
      <c r="AB214" s="228" t="str">
        <f t="shared" si="31"/>
        <v/>
      </c>
    </row>
    <row r="215" spans="1:28" s="227" customFormat="1" ht="20.25">
      <c r="A215" s="181"/>
      <c r="B215" s="182"/>
      <c r="C215" s="186"/>
      <c r="D215" s="230"/>
      <c r="E215" s="182"/>
      <c r="F215" s="182"/>
      <c r="G215" s="182"/>
      <c r="H215" s="183"/>
      <c r="I215" s="184"/>
      <c r="J215" s="184"/>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si="30"/>
        <v>0</v>
      </c>
      <c r="AB215" s="228" t="str">
        <f t="shared" si="31"/>
        <v/>
      </c>
    </row>
    <row r="216" spans="1:28" s="227" customFormat="1" ht="20.25">
      <c r="A216" s="181"/>
      <c r="B216" s="182"/>
      <c r="C216" s="186"/>
      <c r="D216" s="230"/>
      <c r="E216" s="182"/>
      <c r="F216" s="182"/>
      <c r="G216" s="182"/>
      <c r="H216" s="183"/>
      <c r="I216" s="184"/>
      <c r="J216" s="184"/>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si="30"/>
        <v>0</v>
      </c>
      <c r="AB216" s="228" t="str">
        <f t="shared" si="31"/>
        <v/>
      </c>
    </row>
    <row r="217" spans="1:28" s="227" customFormat="1" ht="20.25">
      <c r="A217" s="181"/>
      <c r="B217" s="182"/>
      <c r="C217" s="186"/>
      <c r="D217" s="230"/>
      <c r="E217" s="182"/>
      <c r="F217" s="182"/>
      <c r="G217" s="182"/>
      <c r="H217" s="183"/>
      <c r="I217" s="184"/>
      <c r="J217" s="184"/>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si="30"/>
        <v>0</v>
      </c>
      <c r="AB217" s="228" t="str">
        <f t="shared" si="31"/>
        <v/>
      </c>
    </row>
    <row r="218" spans="1:28" s="227" customFormat="1" ht="20.25">
      <c r="A218" s="181"/>
      <c r="B218" s="182"/>
      <c r="C218" s="186"/>
      <c r="D218" s="230"/>
      <c r="E218" s="182"/>
      <c r="F218" s="182"/>
      <c r="G218" s="182"/>
      <c r="H218" s="183"/>
      <c r="I218" s="184"/>
      <c r="J218" s="184"/>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si="30"/>
        <v>0</v>
      </c>
      <c r="AB218" s="228" t="str">
        <f t="shared" si="31"/>
        <v/>
      </c>
    </row>
    <row r="219" spans="1:28" s="227" customFormat="1" ht="20.25">
      <c r="A219" s="181"/>
      <c r="B219" s="182"/>
      <c r="C219" s="186"/>
      <c r="D219" s="230"/>
      <c r="E219" s="182"/>
      <c r="F219" s="182"/>
      <c r="G219" s="182"/>
      <c r="H219" s="183"/>
      <c r="I219" s="184"/>
      <c r="J219" s="184"/>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si="30"/>
        <v>0</v>
      </c>
      <c r="AB219" s="228" t="str">
        <f t="shared" si="31"/>
        <v/>
      </c>
    </row>
    <row r="220" spans="1:28" s="227" customFormat="1" ht="20.25">
      <c r="A220" s="181"/>
      <c r="B220" s="182"/>
      <c r="C220" s="186"/>
      <c r="D220" s="230"/>
      <c r="E220" s="182"/>
      <c r="F220" s="182"/>
      <c r="G220" s="182"/>
      <c r="H220" s="183"/>
      <c r="I220" s="184"/>
      <c r="J220" s="184"/>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si="30"/>
        <v>0</v>
      </c>
      <c r="AB220" s="228" t="str">
        <f t="shared" si="31"/>
        <v/>
      </c>
    </row>
    <row r="221" spans="1:28" s="227" customFormat="1" ht="20.25">
      <c r="A221" s="181"/>
      <c r="B221" s="182"/>
      <c r="C221" s="186"/>
      <c r="D221" s="230"/>
      <c r="E221" s="182"/>
      <c r="F221" s="182"/>
      <c r="G221" s="182"/>
      <c r="H221" s="183"/>
      <c r="I221" s="184"/>
      <c r="J221" s="184"/>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si="30"/>
        <v>0</v>
      </c>
      <c r="AB221" s="228" t="str">
        <f t="shared" si="31"/>
        <v/>
      </c>
    </row>
    <row r="222" spans="1:28" s="227" customFormat="1" ht="20.25">
      <c r="A222" s="181"/>
      <c r="B222" s="182"/>
      <c r="C222" s="186"/>
      <c r="D222" s="230"/>
      <c r="E222" s="182"/>
      <c r="F222" s="182"/>
      <c r="G222" s="182"/>
      <c r="H222" s="183"/>
      <c r="I222" s="184"/>
      <c r="J222" s="184"/>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si="30"/>
        <v>0</v>
      </c>
      <c r="AB222" s="228" t="str">
        <f t="shared" si="31"/>
        <v/>
      </c>
    </row>
    <row r="223" spans="1:28" s="227" customFormat="1" ht="20.25">
      <c r="A223" s="181"/>
      <c r="B223" s="182"/>
      <c r="C223" s="186"/>
      <c r="D223" s="230"/>
      <c r="E223" s="182"/>
      <c r="F223" s="182"/>
      <c r="G223" s="182"/>
      <c r="H223" s="183"/>
      <c r="I223" s="184"/>
      <c r="J223" s="184"/>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si="30"/>
        <v>0</v>
      </c>
      <c r="AB223" s="228" t="str">
        <f t="shared" si="31"/>
        <v/>
      </c>
    </row>
    <row r="224" spans="1:28" s="227" customFormat="1" ht="20.25">
      <c r="A224" s="181"/>
      <c r="B224" s="182"/>
      <c r="C224" s="186"/>
      <c r="D224" s="230"/>
      <c r="E224" s="182"/>
      <c r="F224" s="182"/>
      <c r="G224" s="182"/>
      <c r="H224" s="183"/>
      <c r="I224" s="184"/>
      <c r="J224" s="184"/>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si="30"/>
        <v>0</v>
      </c>
      <c r="AB224" s="228" t="str">
        <f t="shared" si="31"/>
        <v/>
      </c>
    </row>
    <row r="225" spans="1:28" s="227" customFormat="1" ht="20.25">
      <c r="A225" s="181"/>
      <c r="B225" s="182"/>
      <c r="C225" s="186"/>
      <c r="D225" s="230"/>
      <c r="E225" s="182"/>
      <c r="F225" s="182"/>
      <c r="G225" s="182"/>
      <c r="H225" s="183"/>
      <c r="I225" s="184"/>
      <c r="J225" s="184"/>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si="30"/>
        <v>0</v>
      </c>
      <c r="AB225" s="228" t="str">
        <f t="shared" si="31"/>
        <v/>
      </c>
    </row>
    <row r="226" spans="1:28" s="227" customFormat="1" ht="20.25">
      <c r="A226" s="181"/>
      <c r="B226" s="182"/>
      <c r="C226" s="186"/>
      <c r="D226" s="230"/>
      <c r="E226" s="182"/>
      <c r="F226" s="182"/>
      <c r="G226" s="182"/>
      <c r="H226" s="183"/>
      <c r="I226" s="184"/>
      <c r="J226" s="184"/>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si="30"/>
        <v>0</v>
      </c>
      <c r="AB226" s="228" t="str">
        <f t="shared" si="31"/>
        <v/>
      </c>
    </row>
    <row r="227" spans="1:28" s="227" customFormat="1" ht="20.25">
      <c r="A227" s="181"/>
      <c r="B227" s="182"/>
      <c r="C227" s="186"/>
      <c r="D227" s="230"/>
      <c r="E227" s="182"/>
      <c r="F227" s="182"/>
      <c r="G227" s="182"/>
      <c r="H227" s="183"/>
      <c r="I227" s="184"/>
      <c r="J227" s="184"/>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si="30"/>
        <v>0</v>
      </c>
      <c r="AB227" s="228" t="str">
        <f t="shared" si="31"/>
        <v/>
      </c>
    </row>
    <row r="228" spans="1:28" s="227" customFormat="1" ht="20.25">
      <c r="A228" s="181"/>
      <c r="B228" s="182"/>
      <c r="C228" s="186"/>
      <c r="D228" s="230"/>
      <c r="E228" s="182"/>
      <c r="F228" s="182"/>
      <c r="G228" s="182"/>
      <c r="H228" s="183"/>
      <c r="I228" s="184"/>
      <c r="J228" s="184"/>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si="30"/>
        <v>0</v>
      </c>
      <c r="AB228" s="228" t="str">
        <f t="shared" si="31"/>
        <v/>
      </c>
    </row>
    <row r="229" spans="1:28" s="227" customFormat="1" ht="20.25">
      <c r="A229" s="181"/>
      <c r="B229" s="182"/>
      <c r="C229" s="186"/>
      <c r="D229" s="230"/>
      <c r="E229" s="182"/>
      <c r="F229" s="182"/>
      <c r="G229" s="182"/>
      <c r="H229" s="183"/>
      <c r="I229" s="184"/>
      <c r="J229" s="184"/>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si="30"/>
        <v>0</v>
      </c>
      <c r="AB229" s="228" t="str">
        <f t="shared" si="31"/>
        <v/>
      </c>
    </row>
    <row r="230" spans="1:28" s="227" customFormat="1" ht="20.25">
      <c r="A230" s="181"/>
      <c r="B230" s="182"/>
      <c r="C230" s="186"/>
      <c r="D230" s="230"/>
      <c r="E230" s="182"/>
      <c r="F230" s="182"/>
      <c r="G230" s="182"/>
      <c r="H230" s="183"/>
      <c r="I230" s="184"/>
      <c r="J230" s="184"/>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si="33">IF(AND(C230="Smelter not listed",OR(LEN(D230)=0,LEN(E230)=0)),1,0)</f>
        <v>0</v>
      </c>
      <c r="AB230" s="228" t="str">
        <f t="shared" ref="AB230:AB260" si="34">B230&amp;C230</f>
        <v/>
      </c>
    </row>
    <row r="231" spans="1:28" s="227" customFormat="1" ht="20.25">
      <c r="A231" s="181"/>
      <c r="B231" s="182"/>
      <c r="C231" s="186"/>
      <c r="D231" s="230"/>
      <c r="E231" s="182"/>
      <c r="F231" s="182"/>
      <c r="G231" s="182"/>
      <c r="H231" s="183"/>
      <c r="I231" s="184"/>
      <c r="J231" s="184"/>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si="33"/>
        <v>0</v>
      </c>
      <c r="AB231" s="228" t="str">
        <f t="shared" si="34"/>
        <v/>
      </c>
    </row>
    <row r="232" spans="1:28" s="227" customFormat="1" ht="20.25">
      <c r="A232" s="181"/>
      <c r="B232" s="182"/>
      <c r="C232" s="186"/>
      <c r="D232" s="230"/>
      <c r="E232" s="182"/>
      <c r="F232" s="182"/>
      <c r="G232" s="182"/>
      <c r="H232" s="183"/>
      <c r="I232" s="184"/>
      <c r="J232" s="184"/>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si="33"/>
        <v>0</v>
      </c>
      <c r="AB232" s="228" t="str">
        <f t="shared" si="34"/>
        <v/>
      </c>
    </row>
    <row r="233" spans="1:28" s="227" customFormat="1" ht="20.25">
      <c r="A233" s="181"/>
      <c r="B233" s="182"/>
      <c r="C233" s="186"/>
      <c r="D233" s="230"/>
      <c r="E233" s="182"/>
      <c r="F233" s="182"/>
      <c r="G233" s="182"/>
      <c r="H233" s="183"/>
      <c r="I233" s="184"/>
      <c r="J233" s="184"/>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si="33"/>
        <v>0</v>
      </c>
      <c r="AB233" s="228" t="str">
        <f t="shared" si="34"/>
        <v/>
      </c>
    </row>
    <row r="234" spans="1:28" s="227" customFormat="1" ht="20.25">
      <c r="A234" s="181"/>
      <c r="B234" s="182"/>
      <c r="C234" s="186"/>
      <c r="D234" s="230"/>
      <c r="E234" s="182"/>
      <c r="F234" s="182"/>
      <c r="G234" s="182"/>
      <c r="H234" s="183"/>
      <c r="I234" s="184"/>
      <c r="J234" s="184"/>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si="33"/>
        <v>0</v>
      </c>
      <c r="AB234" s="228" t="str">
        <f t="shared" si="34"/>
        <v/>
      </c>
    </row>
    <row r="235" spans="1:28" s="227" customFormat="1" ht="20.25">
      <c r="A235" s="181"/>
      <c r="B235" s="182"/>
      <c r="C235" s="186"/>
      <c r="D235" s="230"/>
      <c r="E235" s="182"/>
      <c r="F235" s="182"/>
      <c r="G235" s="182"/>
      <c r="H235" s="183"/>
      <c r="I235" s="184"/>
      <c r="J235" s="184"/>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si="33"/>
        <v>0</v>
      </c>
      <c r="AB235" s="228" t="str">
        <f t="shared" si="34"/>
        <v/>
      </c>
    </row>
    <row r="236" spans="1:28" s="227" customFormat="1" ht="20.25">
      <c r="A236" s="181"/>
      <c r="B236" s="182"/>
      <c r="C236" s="186"/>
      <c r="D236" s="230"/>
      <c r="E236" s="182"/>
      <c r="F236" s="182"/>
      <c r="G236" s="182"/>
      <c r="H236" s="183"/>
      <c r="I236" s="184"/>
      <c r="J236" s="184"/>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si="33"/>
        <v>0</v>
      </c>
      <c r="AB236" s="228" t="str">
        <f t="shared" si="34"/>
        <v/>
      </c>
    </row>
    <row r="237" spans="1:28" s="227" customFormat="1" ht="20.25">
      <c r="A237" s="181"/>
      <c r="B237" s="182"/>
      <c r="C237" s="186"/>
      <c r="D237" s="230"/>
      <c r="E237" s="182"/>
      <c r="F237" s="182"/>
      <c r="G237" s="182"/>
      <c r="H237" s="183"/>
      <c r="I237" s="184"/>
      <c r="J237" s="184"/>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si="33"/>
        <v>0</v>
      </c>
      <c r="AB237" s="228" t="str">
        <f t="shared" si="34"/>
        <v/>
      </c>
    </row>
    <row r="238" spans="1:28" s="227" customFormat="1" ht="20.25">
      <c r="A238" s="181"/>
      <c r="B238" s="182"/>
      <c r="C238" s="186"/>
      <c r="D238" s="230"/>
      <c r="E238" s="182"/>
      <c r="F238" s="182"/>
      <c r="G238" s="182"/>
      <c r="H238" s="183"/>
      <c r="I238" s="184"/>
      <c r="J238" s="184"/>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si="33"/>
        <v>0</v>
      </c>
      <c r="AB238" s="228" t="str">
        <f t="shared" si="34"/>
        <v/>
      </c>
    </row>
    <row r="239" spans="1:28" s="227" customFormat="1" ht="20.25">
      <c r="A239" s="181"/>
      <c r="B239" s="182"/>
      <c r="C239" s="186"/>
      <c r="D239" s="230"/>
      <c r="E239" s="182"/>
      <c r="F239" s="182"/>
      <c r="G239" s="182"/>
      <c r="H239" s="183"/>
      <c r="I239" s="184"/>
      <c r="J239" s="184"/>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si="33"/>
        <v>0</v>
      </c>
      <c r="AB239" s="228" t="str">
        <f t="shared" si="34"/>
        <v/>
      </c>
    </row>
    <row r="240" spans="1:28" s="227" customFormat="1" ht="20.25">
      <c r="A240" s="181"/>
      <c r="B240" s="182"/>
      <c r="C240" s="186"/>
      <c r="D240" s="230"/>
      <c r="E240" s="182"/>
      <c r="F240" s="182"/>
      <c r="G240" s="182"/>
      <c r="H240" s="183"/>
      <c r="I240" s="184"/>
      <c r="J240" s="184"/>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si="33"/>
        <v>0</v>
      </c>
      <c r="AB240" s="228" t="str">
        <f t="shared" si="34"/>
        <v/>
      </c>
    </row>
    <row r="241" spans="1:28" s="227" customFormat="1" ht="20.25">
      <c r="A241" s="181"/>
      <c r="B241" s="182"/>
      <c r="C241" s="186"/>
      <c r="D241" s="230"/>
      <c r="E241" s="182"/>
      <c r="F241" s="182"/>
      <c r="G241" s="182"/>
      <c r="H241" s="183"/>
      <c r="I241" s="184"/>
      <c r="J241" s="184"/>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si="33"/>
        <v>0</v>
      </c>
      <c r="AB241" s="228" t="str">
        <f t="shared" si="34"/>
        <v/>
      </c>
    </row>
    <row r="242" spans="1:28" s="227" customFormat="1" ht="20.25">
      <c r="A242" s="181"/>
      <c r="B242" s="182"/>
      <c r="C242" s="186"/>
      <c r="D242" s="230"/>
      <c r="E242" s="182"/>
      <c r="F242" s="182"/>
      <c r="G242" s="182"/>
      <c r="H242" s="183"/>
      <c r="I242" s="184"/>
      <c r="J242" s="184"/>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si="33"/>
        <v>0</v>
      </c>
      <c r="AB242" s="228" t="str">
        <f t="shared" si="34"/>
        <v/>
      </c>
    </row>
    <row r="243" spans="1:28" s="227" customFormat="1" ht="20.25">
      <c r="A243" s="181"/>
      <c r="B243" s="182"/>
      <c r="C243" s="186"/>
      <c r="D243" s="230"/>
      <c r="E243" s="182"/>
      <c r="F243" s="182"/>
      <c r="G243" s="182"/>
      <c r="H243" s="183"/>
      <c r="I243" s="184"/>
      <c r="J243" s="184"/>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si="33"/>
        <v>0</v>
      </c>
      <c r="AB243" s="228" t="str">
        <f t="shared" si="34"/>
        <v/>
      </c>
    </row>
    <row r="244" spans="1:28" s="227" customFormat="1" ht="20.25">
      <c r="A244" s="181"/>
      <c r="B244" s="182"/>
      <c r="C244" s="186"/>
      <c r="D244" s="230"/>
      <c r="E244" s="182"/>
      <c r="F244" s="182"/>
      <c r="G244" s="182"/>
      <c r="H244" s="183"/>
      <c r="I244" s="184"/>
      <c r="J244" s="184"/>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si="33"/>
        <v>0</v>
      </c>
      <c r="AB244" s="228" t="str">
        <f t="shared" si="34"/>
        <v/>
      </c>
    </row>
    <row r="245" spans="1:28" s="227" customFormat="1" ht="20.25">
      <c r="A245" s="181"/>
      <c r="B245" s="182"/>
      <c r="C245" s="186"/>
      <c r="D245" s="230"/>
      <c r="E245" s="182"/>
      <c r="F245" s="182"/>
      <c r="G245" s="182"/>
      <c r="H245" s="183"/>
      <c r="I245" s="184"/>
      <c r="J245" s="184"/>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si="33"/>
        <v>0</v>
      </c>
      <c r="AB245" s="228" t="str">
        <f t="shared" si="34"/>
        <v/>
      </c>
    </row>
    <row r="246" spans="1:28" s="227" customFormat="1" ht="20.25">
      <c r="A246" s="181"/>
      <c r="B246" s="182"/>
      <c r="C246" s="186"/>
      <c r="D246" s="230"/>
      <c r="E246" s="182"/>
      <c r="F246" s="182"/>
      <c r="G246" s="182"/>
      <c r="H246" s="183"/>
      <c r="I246" s="184"/>
      <c r="J246" s="184"/>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si="33"/>
        <v>0</v>
      </c>
      <c r="AB246" s="228" t="str">
        <f t="shared" si="34"/>
        <v/>
      </c>
    </row>
    <row r="247" spans="1:28" s="227" customFormat="1" ht="20.25">
      <c r="A247" s="181"/>
      <c r="B247" s="182"/>
      <c r="C247" s="186"/>
      <c r="D247" s="230"/>
      <c r="E247" s="182"/>
      <c r="F247" s="182"/>
      <c r="G247" s="182"/>
      <c r="H247" s="183"/>
      <c r="I247" s="184"/>
      <c r="J247" s="184"/>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si="33"/>
        <v>0</v>
      </c>
      <c r="AB247" s="228" t="str">
        <f t="shared" si="34"/>
        <v/>
      </c>
    </row>
    <row r="248" spans="1:28" s="227" customFormat="1" ht="20.25">
      <c r="A248" s="181"/>
      <c r="B248" s="182"/>
      <c r="C248" s="186"/>
      <c r="D248" s="230"/>
      <c r="E248" s="182"/>
      <c r="F248" s="182"/>
      <c r="G248" s="182"/>
      <c r="H248" s="183"/>
      <c r="I248" s="184"/>
      <c r="J248" s="184"/>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si="33"/>
        <v>0</v>
      </c>
      <c r="AB248" s="228" t="str">
        <f t="shared" si="34"/>
        <v/>
      </c>
    </row>
    <row r="249" spans="1:28" s="227" customFormat="1" ht="20.25">
      <c r="A249" s="181"/>
      <c r="B249" s="182"/>
      <c r="C249" s="186"/>
      <c r="D249" s="230"/>
      <c r="E249" s="182"/>
      <c r="F249" s="182"/>
      <c r="G249" s="182"/>
      <c r="H249" s="183"/>
      <c r="I249" s="184"/>
      <c r="J249" s="184"/>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si="33"/>
        <v>0</v>
      </c>
      <c r="AB249" s="228" t="str">
        <f t="shared" si="34"/>
        <v/>
      </c>
    </row>
    <row r="250" spans="1:28" s="227" customFormat="1" ht="20.25">
      <c r="A250" s="181"/>
      <c r="B250" s="182"/>
      <c r="C250" s="186"/>
      <c r="D250" s="230"/>
      <c r="E250" s="182"/>
      <c r="F250" s="182"/>
      <c r="G250" s="182"/>
      <c r="H250" s="183"/>
      <c r="I250" s="184"/>
      <c r="J250" s="184"/>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si="33"/>
        <v>0</v>
      </c>
      <c r="AB250" s="228" t="str">
        <f t="shared" si="34"/>
        <v/>
      </c>
    </row>
    <row r="251" spans="1:28" s="227" customFormat="1" ht="20.25">
      <c r="A251" s="181"/>
      <c r="B251" s="182"/>
      <c r="C251" s="186"/>
      <c r="D251" s="230"/>
      <c r="E251" s="182"/>
      <c r="F251" s="182"/>
      <c r="G251" s="182"/>
      <c r="H251" s="183"/>
      <c r="I251" s="184"/>
      <c r="J251" s="184"/>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si="33"/>
        <v>0</v>
      </c>
      <c r="AB251" s="228" t="str">
        <f t="shared" si="34"/>
        <v/>
      </c>
    </row>
    <row r="252" spans="1:28" s="227" customFormat="1" ht="20.25">
      <c r="A252" s="181"/>
      <c r="B252" s="182"/>
      <c r="C252" s="186"/>
      <c r="D252" s="230"/>
      <c r="E252" s="182"/>
      <c r="F252" s="182"/>
      <c r="G252" s="182"/>
      <c r="H252" s="183"/>
      <c r="I252" s="184"/>
      <c r="J252" s="184"/>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si="33"/>
        <v>0</v>
      </c>
      <c r="AB252" s="228" t="str">
        <f t="shared" si="34"/>
        <v/>
      </c>
    </row>
    <row r="253" spans="1:28" s="227" customFormat="1" ht="20.25">
      <c r="A253" s="181"/>
      <c r="B253" s="182"/>
      <c r="C253" s="186"/>
      <c r="D253" s="230"/>
      <c r="E253" s="182"/>
      <c r="F253" s="182"/>
      <c r="G253" s="182"/>
      <c r="H253" s="183"/>
      <c r="I253" s="184"/>
      <c r="J253" s="184"/>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si="33"/>
        <v>0</v>
      </c>
      <c r="AB253" s="228" t="str">
        <f t="shared" si="34"/>
        <v/>
      </c>
    </row>
    <row r="254" spans="1:28" s="227" customFormat="1" ht="20.25">
      <c r="A254" s="181"/>
      <c r="B254" s="182"/>
      <c r="C254" s="186"/>
      <c r="D254" s="230"/>
      <c r="E254" s="182"/>
      <c r="F254" s="182"/>
      <c r="G254" s="182"/>
      <c r="H254" s="183"/>
      <c r="I254" s="184"/>
      <c r="J254" s="184"/>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si="33"/>
        <v>0</v>
      </c>
      <c r="AB254" s="228" t="str">
        <f t="shared" si="34"/>
        <v/>
      </c>
    </row>
    <row r="255" spans="1:28" s="227" customFormat="1" ht="20.25">
      <c r="A255" s="181"/>
      <c r="B255" s="182"/>
      <c r="C255" s="186"/>
      <c r="D255" s="230"/>
      <c r="E255" s="182"/>
      <c r="F255" s="182"/>
      <c r="G255" s="182"/>
      <c r="H255" s="183"/>
      <c r="I255" s="184"/>
      <c r="J255" s="184"/>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si="33"/>
        <v>0</v>
      </c>
      <c r="AB255" s="228" t="str">
        <f t="shared" si="34"/>
        <v/>
      </c>
    </row>
    <row r="256" spans="1:28" s="227" customFormat="1" ht="20.25">
      <c r="A256" s="181"/>
      <c r="B256" s="182"/>
      <c r="C256" s="186"/>
      <c r="D256" s="230"/>
      <c r="E256" s="182"/>
      <c r="F256" s="182"/>
      <c r="G256" s="182"/>
      <c r="H256" s="183"/>
      <c r="I256" s="184"/>
      <c r="J256" s="184"/>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si="33"/>
        <v>0</v>
      </c>
      <c r="AB256" s="228" t="str">
        <f t="shared" si="34"/>
        <v/>
      </c>
    </row>
    <row r="257" spans="1:28" s="227" customFormat="1" ht="20.25">
      <c r="A257" s="181"/>
      <c r="B257" s="182"/>
      <c r="C257" s="186"/>
      <c r="D257" s="230"/>
      <c r="E257" s="182"/>
      <c r="F257" s="182"/>
      <c r="G257" s="182"/>
      <c r="H257" s="183"/>
      <c r="I257" s="184"/>
      <c r="J257" s="184"/>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si="33"/>
        <v>0</v>
      </c>
      <c r="AB257" s="228" t="str">
        <f t="shared" si="34"/>
        <v/>
      </c>
    </row>
    <row r="258" spans="1:28" s="227" customFormat="1" ht="20.25">
      <c r="A258" s="181"/>
      <c r="B258" s="182"/>
      <c r="C258" s="186"/>
      <c r="D258" s="230"/>
      <c r="E258" s="182"/>
      <c r="F258" s="182"/>
      <c r="G258" s="182"/>
      <c r="H258" s="183"/>
      <c r="I258" s="184"/>
      <c r="J258" s="184"/>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si="33"/>
        <v>0</v>
      </c>
      <c r="AB258" s="228" t="str">
        <f t="shared" si="34"/>
        <v/>
      </c>
    </row>
    <row r="259" spans="1:28" s="227" customFormat="1" ht="20.25">
      <c r="A259" s="181"/>
      <c r="B259" s="182"/>
      <c r="C259" s="186"/>
      <c r="D259" s="230"/>
      <c r="E259" s="182"/>
      <c r="F259" s="182"/>
      <c r="G259" s="182"/>
      <c r="H259" s="183"/>
      <c r="I259" s="184"/>
      <c r="J259" s="184"/>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si="33"/>
        <v>0</v>
      </c>
      <c r="AB259" s="228" t="str">
        <f t="shared" si="34"/>
        <v/>
      </c>
    </row>
    <row r="260" spans="1:28" s="227" customFormat="1" ht="20.25">
      <c r="A260" s="181"/>
      <c r="B260" s="182"/>
      <c r="C260" s="186"/>
      <c r="D260" s="230"/>
      <c r="E260" s="182"/>
      <c r="F260" s="182"/>
      <c r="G260" s="182"/>
      <c r="H260" s="183"/>
      <c r="I260" s="184"/>
      <c r="J260" s="184"/>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si="33"/>
        <v>0</v>
      </c>
      <c r="AB260" s="228" t="str">
        <f t="shared" si="34"/>
        <v/>
      </c>
    </row>
    <row r="261" spans="1:28" s="227" customFormat="1" ht="20.25">
      <c r="A261" s="181"/>
      <c r="B261" s="182"/>
      <c r="C261" s="186"/>
      <c r="D261" s="230"/>
      <c r="E261" s="182"/>
      <c r="F261" s="182"/>
      <c r="G261" s="182"/>
      <c r="H261" s="183"/>
      <c r="I261" s="184"/>
      <c r="J261" s="184"/>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si="36">IF(AND(C261="Smelter not listed",OR(LEN(D261)=0,LEN(E261)=0)),1,0)</f>
        <v>0</v>
      </c>
      <c r="AB261" s="228" t="str">
        <f t="shared" ref="AB261" si="37">B261&amp;C261</f>
        <v/>
      </c>
    </row>
    <row r="262" spans="1:28" s="227" customFormat="1" ht="20.25">
      <c r="A262" s="181"/>
      <c r="B262" s="182"/>
      <c r="C262" s="186"/>
      <c r="D262" s="230"/>
      <c r="E262" s="182"/>
      <c r="F262" s="182"/>
      <c r="G262" s="182"/>
      <c r="H262" s="183"/>
      <c r="I262" s="184"/>
      <c r="J262" s="184"/>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si="39">IF(AND(C262="Smelter not listed",OR(LEN(D262)=0,LEN(E262)=0)),1,0)</f>
        <v>0</v>
      </c>
      <c r="AB262" s="228" t="str">
        <f t="shared" ref="AB262:AB293" si="40">B262&amp;C262</f>
        <v/>
      </c>
    </row>
    <row r="263" spans="1:28" s="227" customFormat="1" ht="20.25">
      <c r="A263" s="181"/>
      <c r="B263" s="182"/>
      <c r="C263" s="186"/>
      <c r="D263" s="230"/>
      <c r="E263" s="182"/>
      <c r="F263" s="182"/>
      <c r="G263" s="182"/>
      <c r="H263" s="183"/>
      <c r="I263" s="184"/>
      <c r="J263" s="184"/>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si="39"/>
        <v>0</v>
      </c>
      <c r="AB263" s="228" t="str">
        <f t="shared" si="40"/>
        <v/>
      </c>
    </row>
    <row r="264" spans="1:28" s="227" customFormat="1" ht="20.25">
      <c r="A264" s="181"/>
      <c r="B264" s="182"/>
      <c r="C264" s="186"/>
      <c r="D264" s="230"/>
      <c r="E264" s="182"/>
      <c r="F264" s="182"/>
      <c r="G264" s="182"/>
      <c r="H264" s="183"/>
      <c r="I264" s="184"/>
      <c r="J264" s="184"/>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si="39"/>
        <v>0</v>
      </c>
      <c r="AB264" s="228" t="str">
        <f t="shared" si="40"/>
        <v/>
      </c>
    </row>
    <row r="265" spans="1:28" s="227" customFormat="1" ht="20.25">
      <c r="A265" s="181"/>
      <c r="B265" s="182"/>
      <c r="C265" s="186"/>
      <c r="D265" s="230"/>
      <c r="E265" s="182"/>
      <c r="F265" s="182"/>
      <c r="G265" s="182"/>
      <c r="H265" s="183"/>
      <c r="I265" s="184"/>
      <c r="J265" s="184"/>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si="39"/>
        <v>0</v>
      </c>
      <c r="AB265" s="228" t="str">
        <f t="shared" si="40"/>
        <v/>
      </c>
    </row>
    <row r="266" spans="1:28" s="227" customFormat="1" ht="20.25">
      <c r="A266" s="181"/>
      <c r="B266" s="182"/>
      <c r="C266" s="186"/>
      <c r="D266" s="230"/>
      <c r="E266" s="182"/>
      <c r="F266" s="182"/>
      <c r="G266" s="182"/>
      <c r="H266" s="183"/>
      <c r="I266" s="184"/>
      <c r="J266" s="184"/>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si="39"/>
        <v>0</v>
      </c>
      <c r="AB266" s="228" t="str">
        <f t="shared" si="40"/>
        <v/>
      </c>
    </row>
    <row r="267" spans="1:28" s="227" customFormat="1" ht="20.25">
      <c r="A267" s="181"/>
      <c r="B267" s="182"/>
      <c r="C267" s="186"/>
      <c r="D267" s="230"/>
      <c r="E267" s="182"/>
      <c r="F267" s="182"/>
      <c r="G267" s="182"/>
      <c r="H267" s="183"/>
      <c r="I267" s="184"/>
      <c r="J267" s="184"/>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si="39"/>
        <v>0</v>
      </c>
      <c r="AB267" s="228" t="str">
        <f t="shared" si="40"/>
        <v/>
      </c>
    </row>
    <row r="268" spans="1:28" s="227" customFormat="1" ht="20.25">
      <c r="A268" s="181"/>
      <c r="B268" s="182"/>
      <c r="C268" s="186"/>
      <c r="D268" s="230"/>
      <c r="E268" s="182"/>
      <c r="F268" s="182"/>
      <c r="G268" s="182"/>
      <c r="H268" s="183"/>
      <c r="I268" s="184"/>
      <c r="J268" s="184"/>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si="39"/>
        <v>0</v>
      </c>
      <c r="AB268" s="228" t="str">
        <f t="shared" si="40"/>
        <v/>
      </c>
    </row>
    <row r="269" spans="1:28" s="227" customFormat="1" ht="20.25">
      <c r="A269" s="181"/>
      <c r="B269" s="182"/>
      <c r="C269" s="186"/>
      <c r="D269" s="230"/>
      <c r="E269" s="182"/>
      <c r="F269" s="182"/>
      <c r="G269" s="182"/>
      <c r="H269" s="183"/>
      <c r="I269" s="184"/>
      <c r="J269" s="184"/>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si="39"/>
        <v>0</v>
      </c>
      <c r="AB269" s="228" t="str">
        <f t="shared" si="40"/>
        <v/>
      </c>
    </row>
    <row r="270" spans="1:28" s="227" customFormat="1" ht="20.25">
      <c r="A270" s="181"/>
      <c r="B270" s="182"/>
      <c r="C270" s="186"/>
      <c r="D270" s="230"/>
      <c r="E270" s="182"/>
      <c r="F270" s="182"/>
      <c r="G270" s="182"/>
      <c r="H270" s="183"/>
      <c r="I270" s="184"/>
      <c r="J270" s="184"/>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si="39"/>
        <v>0</v>
      </c>
      <c r="AB270" s="228" t="str">
        <f t="shared" si="40"/>
        <v/>
      </c>
    </row>
    <row r="271" spans="1:28" s="227" customFormat="1" ht="20.25">
      <c r="A271" s="181"/>
      <c r="B271" s="182"/>
      <c r="C271" s="186"/>
      <c r="D271" s="230"/>
      <c r="E271" s="182"/>
      <c r="F271" s="182"/>
      <c r="G271" s="182"/>
      <c r="H271" s="183"/>
      <c r="I271" s="184"/>
      <c r="J271" s="184"/>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si="39"/>
        <v>0</v>
      </c>
      <c r="AB271" s="228" t="str">
        <f t="shared" si="40"/>
        <v/>
      </c>
    </row>
    <row r="272" spans="1:28" s="227" customFormat="1" ht="20.25">
      <c r="A272" s="181"/>
      <c r="B272" s="182"/>
      <c r="C272" s="186"/>
      <c r="D272" s="230"/>
      <c r="E272" s="182"/>
      <c r="F272" s="182"/>
      <c r="G272" s="182"/>
      <c r="H272" s="183"/>
      <c r="I272" s="184"/>
      <c r="J272" s="184"/>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si="39"/>
        <v>0</v>
      </c>
      <c r="AB272" s="228" t="str">
        <f t="shared" si="40"/>
        <v/>
      </c>
    </row>
    <row r="273" spans="1:28" s="227" customFormat="1" ht="20.25">
      <c r="A273" s="181"/>
      <c r="B273" s="182"/>
      <c r="C273" s="186"/>
      <c r="D273" s="230"/>
      <c r="E273" s="182"/>
      <c r="F273" s="182"/>
      <c r="G273" s="182"/>
      <c r="H273" s="183"/>
      <c r="I273" s="184"/>
      <c r="J273" s="184"/>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si="39"/>
        <v>0</v>
      </c>
      <c r="AB273" s="228" t="str">
        <f t="shared" si="40"/>
        <v/>
      </c>
    </row>
    <row r="274" spans="1:28" s="227" customFormat="1" ht="20.25">
      <c r="A274" s="181"/>
      <c r="B274" s="182"/>
      <c r="C274" s="186"/>
      <c r="D274" s="230"/>
      <c r="E274" s="182"/>
      <c r="F274" s="182"/>
      <c r="G274" s="182"/>
      <c r="H274" s="183"/>
      <c r="I274" s="184"/>
      <c r="J274" s="184"/>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si="39"/>
        <v>0</v>
      </c>
      <c r="AB274" s="228" t="str">
        <f t="shared" si="40"/>
        <v/>
      </c>
    </row>
    <row r="275" spans="1:28" s="227" customFormat="1" ht="20.25">
      <c r="A275" s="181"/>
      <c r="B275" s="182"/>
      <c r="C275" s="186"/>
      <c r="D275" s="230"/>
      <c r="E275" s="182"/>
      <c r="F275" s="182"/>
      <c r="G275" s="182"/>
      <c r="H275" s="183"/>
      <c r="I275" s="184"/>
      <c r="J275" s="184"/>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si="39"/>
        <v>0</v>
      </c>
      <c r="AB275" s="228" t="str">
        <f t="shared" si="40"/>
        <v/>
      </c>
    </row>
    <row r="276" spans="1:28" s="227" customFormat="1" ht="20.25">
      <c r="A276" s="181"/>
      <c r="B276" s="182"/>
      <c r="C276" s="186"/>
      <c r="D276" s="230"/>
      <c r="E276" s="182"/>
      <c r="F276" s="182"/>
      <c r="G276" s="182"/>
      <c r="H276" s="183"/>
      <c r="I276" s="184"/>
      <c r="J276" s="184"/>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si="39"/>
        <v>0</v>
      </c>
      <c r="AB276" s="228" t="str">
        <f t="shared" si="40"/>
        <v/>
      </c>
    </row>
    <row r="277" spans="1:28" s="227" customFormat="1" ht="20.25">
      <c r="A277" s="181"/>
      <c r="B277" s="182"/>
      <c r="C277" s="186"/>
      <c r="D277" s="230"/>
      <c r="E277" s="182"/>
      <c r="F277" s="182"/>
      <c r="G277" s="182"/>
      <c r="H277" s="183"/>
      <c r="I277" s="184"/>
      <c r="J277" s="184"/>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si="39"/>
        <v>0</v>
      </c>
      <c r="AB277" s="228" t="str">
        <f t="shared" si="40"/>
        <v/>
      </c>
    </row>
    <row r="278" spans="1:28" s="227" customFormat="1" ht="20.25">
      <c r="A278" s="181"/>
      <c r="B278" s="182"/>
      <c r="C278" s="186"/>
      <c r="D278" s="230"/>
      <c r="E278" s="182"/>
      <c r="F278" s="182"/>
      <c r="G278" s="182"/>
      <c r="H278" s="183"/>
      <c r="I278" s="184"/>
      <c r="J278" s="184"/>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si="39"/>
        <v>0</v>
      </c>
      <c r="AB278" s="228" t="str">
        <f t="shared" si="40"/>
        <v/>
      </c>
    </row>
    <row r="279" spans="1:28" s="227" customFormat="1" ht="20.25">
      <c r="A279" s="181"/>
      <c r="B279" s="182"/>
      <c r="C279" s="186"/>
      <c r="D279" s="230"/>
      <c r="E279" s="182"/>
      <c r="F279" s="182"/>
      <c r="G279" s="182"/>
      <c r="H279" s="183"/>
      <c r="I279" s="184"/>
      <c r="J279" s="184"/>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si="39"/>
        <v>0</v>
      </c>
      <c r="AB279" s="228" t="str">
        <f t="shared" si="40"/>
        <v/>
      </c>
    </row>
    <row r="280" spans="1:28" s="227" customFormat="1" ht="20.25">
      <c r="A280" s="181"/>
      <c r="B280" s="182"/>
      <c r="C280" s="186"/>
      <c r="D280" s="230"/>
      <c r="E280" s="182"/>
      <c r="F280" s="182"/>
      <c r="G280" s="182"/>
      <c r="H280" s="183"/>
      <c r="I280" s="184"/>
      <c r="J280" s="184"/>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si="39"/>
        <v>0</v>
      </c>
      <c r="AB280" s="228" t="str">
        <f t="shared" si="40"/>
        <v/>
      </c>
    </row>
    <row r="281" spans="1:28" s="227" customFormat="1" ht="20.25">
      <c r="A281" s="181"/>
      <c r="B281" s="182"/>
      <c r="C281" s="186"/>
      <c r="D281" s="230"/>
      <c r="E281" s="182"/>
      <c r="F281" s="182"/>
      <c r="G281" s="182"/>
      <c r="H281" s="183"/>
      <c r="I281" s="184"/>
      <c r="J281" s="184"/>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si="39"/>
        <v>0</v>
      </c>
      <c r="AB281" s="228" t="str">
        <f t="shared" si="40"/>
        <v/>
      </c>
    </row>
    <row r="282" spans="1:28" s="227" customFormat="1" ht="20.25">
      <c r="A282" s="181"/>
      <c r="B282" s="182"/>
      <c r="C282" s="186"/>
      <c r="D282" s="230"/>
      <c r="E282" s="182"/>
      <c r="F282" s="182"/>
      <c r="G282" s="182"/>
      <c r="H282" s="183"/>
      <c r="I282" s="184"/>
      <c r="J282" s="184"/>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si="39"/>
        <v>0</v>
      </c>
      <c r="AB282" s="228" t="str">
        <f t="shared" si="40"/>
        <v/>
      </c>
    </row>
    <row r="283" spans="1:28" s="227" customFormat="1" ht="20.25">
      <c r="A283" s="181"/>
      <c r="B283" s="182"/>
      <c r="C283" s="186"/>
      <c r="D283" s="230"/>
      <c r="E283" s="182"/>
      <c r="F283" s="182"/>
      <c r="G283" s="182"/>
      <c r="H283" s="183"/>
      <c r="I283" s="184"/>
      <c r="J283" s="184"/>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si="39"/>
        <v>0</v>
      </c>
      <c r="AB283" s="228" t="str">
        <f t="shared" si="40"/>
        <v/>
      </c>
    </row>
    <row r="284" spans="1:28" s="227" customFormat="1" ht="20.25">
      <c r="A284" s="181"/>
      <c r="B284" s="182"/>
      <c r="C284" s="186"/>
      <c r="D284" s="230"/>
      <c r="E284" s="182"/>
      <c r="F284" s="182"/>
      <c r="G284" s="182"/>
      <c r="H284" s="183"/>
      <c r="I284" s="184"/>
      <c r="J284" s="184"/>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si="39"/>
        <v>0</v>
      </c>
      <c r="AB284" s="228" t="str">
        <f t="shared" si="40"/>
        <v/>
      </c>
    </row>
    <row r="285" spans="1:28" s="227" customFormat="1" ht="20.25">
      <c r="A285" s="181"/>
      <c r="B285" s="182"/>
      <c r="C285" s="186"/>
      <c r="D285" s="230"/>
      <c r="E285" s="182"/>
      <c r="F285" s="182"/>
      <c r="G285" s="182"/>
      <c r="H285" s="183"/>
      <c r="I285" s="184"/>
      <c r="J285" s="184"/>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si="39"/>
        <v>0</v>
      </c>
      <c r="AB285" s="228" t="str">
        <f t="shared" si="40"/>
        <v/>
      </c>
    </row>
    <row r="286" spans="1:28" s="227" customFormat="1" ht="20.25">
      <c r="A286" s="181"/>
      <c r="B286" s="182"/>
      <c r="C286" s="186"/>
      <c r="D286" s="230"/>
      <c r="E286" s="182"/>
      <c r="F286" s="182"/>
      <c r="G286" s="182"/>
      <c r="H286" s="183"/>
      <c r="I286" s="184"/>
      <c r="J286" s="184"/>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si="39"/>
        <v>0</v>
      </c>
      <c r="AB286" s="228" t="str">
        <f t="shared" si="40"/>
        <v/>
      </c>
    </row>
    <row r="287" spans="1:28" s="227" customFormat="1" ht="20.25">
      <c r="A287" s="181"/>
      <c r="B287" s="182"/>
      <c r="C287" s="186"/>
      <c r="D287" s="230"/>
      <c r="E287" s="182"/>
      <c r="F287" s="182"/>
      <c r="G287" s="182"/>
      <c r="H287" s="183"/>
      <c r="I287" s="184"/>
      <c r="J287" s="184"/>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si="39"/>
        <v>0</v>
      </c>
      <c r="AB287" s="228" t="str">
        <f t="shared" si="40"/>
        <v/>
      </c>
    </row>
    <row r="288" spans="1:28" s="227" customFormat="1" ht="20.25">
      <c r="A288" s="181"/>
      <c r="B288" s="182"/>
      <c r="C288" s="186"/>
      <c r="D288" s="230"/>
      <c r="E288" s="182"/>
      <c r="F288" s="182"/>
      <c r="G288" s="182"/>
      <c r="H288" s="183"/>
      <c r="I288" s="184"/>
      <c r="J288" s="184"/>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si="39"/>
        <v>0</v>
      </c>
      <c r="AB288" s="228" t="str">
        <f t="shared" si="40"/>
        <v/>
      </c>
    </row>
    <row r="289" spans="1:28" s="227" customFormat="1" ht="20.25">
      <c r="A289" s="181"/>
      <c r="B289" s="182"/>
      <c r="C289" s="186"/>
      <c r="D289" s="230"/>
      <c r="E289" s="182"/>
      <c r="F289" s="182"/>
      <c r="G289" s="182"/>
      <c r="H289" s="183"/>
      <c r="I289" s="184"/>
      <c r="J289" s="184"/>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si="39"/>
        <v>0</v>
      </c>
      <c r="AB289" s="228" t="str">
        <f t="shared" si="40"/>
        <v/>
      </c>
    </row>
    <row r="290" spans="1:28" s="227" customFormat="1" ht="20.25">
      <c r="A290" s="181"/>
      <c r="B290" s="182"/>
      <c r="C290" s="186"/>
      <c r="D290" s="230"/>
      <c r="E290" s="182"/>
      <c r="F290" s="182"/>
      <c r="G290" s="182"/>
      <c r="H290" s="183"/>
      <c r="I290" s="184"/>
      <c r="J290" s="184"/>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si="39"/>
        <v>0</v>
      </c>
      <c r="AB290" s="228" t="str">
        <f t="shared" si="40"/>
        <v/>
      </c>
    </row>
    <row r="291" spans="1:28" s="227" customFormat="1" ht="20.25">
      <c r="A291" s="181"/>
      <c r="B291" s="182"/>
      <c r="C291" s="186"/>
      <c r="D291" s="230"/>
      <c r="E291" s="182"/>
      <c r="F291" s="182"/>
      <c r="G291" s="182"/>
      <c r="H291" s="183"/>
      <c r="I291" s="184"/>
      <c r="J291" s="184"/>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si="39"/>
        <v>0</v>
      </c>
      <c r="AB291" s="228" t="str">
        <f t="shared" si="40"/>
        <v/>
      </c>
    </row>
    <row r="292" spans="1:28" s="227" customFormat="1" ht="20.25">
      <c r="A292" s="181"/>
      <c r="B292" s="182"/>
      <c r="C292" s="186"/>
      <c r="D292" s="230"/>
      <c r="E292" s="182"/>
      <c r="F292" s="182"/>
      <c r="G292" s="182"/>
      <c r="H292" s="183"/>
      <c r="I292" s="184"/>
      <c r="J292" s="184"/>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si="39"/>
        <v>0</v>
      </c>
      <c r="AB292" s="228" t="str">
        <f t="shared" si="40"/>
        <v/>
      </c>
    </row>
    <row r="293" spans="1:28" s="227" customFormat="1" ht="20.25">
      <c r="A293" s="181"/>
      <c r="B293" s="182"/>
      <c r="C293" s="186"/>
      <c r="D293" s="230"/>
      <c r="E293" s="182"/>
      <c r="F293" s="182"/>
      <c r="G293" s="182"/>
      <c r="H293" s="183"/>
      <c r="I293" s="184"/>
      <c r="J293" s="184"/>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si="39"/>
        <v>0</v>
      </c>
      <c r="AB293" s="228" t="str">
        <f t="shared" si="40"/>
        <v/>
      </c>
    </row>
    <row r="294" spans="1:28" s="227" customFormat="1" ht="20.25">
      <c r="A294" s="181"/>
      <c r="B294" s="182"/>
      <c r="C294" s="186"/>
      <c r="D294" s="230"/>
      <c r="E294" s="182"/>
      <c r="F294" s="182"/>
      <c r="G294" s="182"/>
      <c r="H294" s="183"/>
      <c r="I294" s="184"/>
      <c r="J294" s="184"/>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si="42">IF(AND(C294="Smelter not listed",OR(LEN(D294)=0,LEN(E294)=0)),1,0)</f>
        <v>0</v>
      </c>
      <c r="AB294" s="228" t="str">
        <f t="shared" ref="AB294:AB324" si="43">B294&amp;C294</f>
        <v/>
      </c>
    </row>
    <row r="295" spans="1:28" s="227" customFormat="1" ht="20.25">
      <c r="A295" s="181"/>
      <c r="B295" s="182"/>
      <c r="C295" s="186"/>
      <c r="D295" s="230"/>
      <c r="E295" s="182"/>
      <c r="F295" s="182"/>
      <c r="G295" s="182"/>
      <c r="H295" s="183"/>
      <c r="I295" s="184"/>
      <c r="J295" s="184"/>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si="42"/>
        <v>0</v>
      </c>
      <c r="AB295" s="228" t="str">
        <f t="shared" si="43"/>
        <v/>
      </c>
    </row>
    <row r="296" spans="1:28" s="227" customFormat="1" ht="20.25">
      <c r="A296" s="181"/>
      <c r="B296" s="182"/>
      <c r="C296" s="186"/>
      <c r="D296" s="230"/>
      <c r="E296" s="182"/>
      <c r="F296" s="182"/>
      <c r="G296" s="182"/>
      <c r="H296" s="183"/>
      <c r="I296" s="184"/>
      <c r="J296" s="184"/>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si="42"/>
        <v>0</v>
      </c>
      <c r="AB296" s="228" t="str">
        <f t="shared" si="43"/>
        <v/>
      </c>
    </row>
    <row r="297" spans="1:28" s="227" customFormat="1" ht="20.25">
      <c r="A297" s="181"/>
      <c r="B297" s="182"/>
      <c r="C297" s="186"/>
      <c r="D297" s="230"/>
      <c r="E297" s="182"/>
      <c r="F297" s="182"/>
      <c r="G297" s="182"/>
      <c r="H297" s="183"/>
      <c r="I297" s="184"/>
      <c r="J297" s="184"/>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si="42"/>
        <v>0</v>
      </c>
      <c r="AB297" s="228" t="str">
        <f t="shared" si="43"/>
        <v/>
      </c>
    </row>
    <row r="298" spans="1:28" s="227" customFormat="1" ht="20.25">
      <c r="A298" s="181"/>
      <c r="B298" s="182"/>
      <c r="C298" s="186"/>
      <c r="D298" s="230"/>
      <c r="E298" s="182"/>
      <c r="F298" s="182"/>
      <c r="G298" s="182"/>
      <c r="H298" s="183"/>
      <c r="I298" s="184"/>
      <c r="J298" s="184"/>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si="42"/>
        <v>0</v>
      </c>
      <c r="AB298" s="228" t="str">
        <f t="shared" si="43"/>
        <v/>
      </c>
    </row>
    <row r="299" spans="1:28" s="227" customFormat="1" ht="20.25">
      <c r="A299" s="181"/>
      <c r="B299" s="182"/>
      <c r="C299" s="186"/>
      <c r="D299" s="230"/>
      <c r="E299" s="182"/>
      <c r="F299" s="182"/>
      <c r="G299" s="182"/>
      <c r="H299" s="183"/>
      <c r="I299" s="184"/>
      <c r="J299" s="184"/>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si="42"/>
        <v>0</v>
      </c>
      <c r="AB299" s="228" t="str">
        <f t="shared" si="43"/>
        <v/>
      </c>
    </row>
    <row r="300" spans="1:28" s="227" customFormat="1" ht="20.25">
      <c r="A300" s="181"/>
      <c r="B300" s="182"/>
      <c r="C300" s="186"/>
      <c r="D300" s="230"/>
      <c r="E300" s="182"/>
      <c r="F300" s="182"/>
      <c r="G300" s="182"/>
      <c r="H300" s="183"/>
      <c r="I300" s="184"/>
      <c r="J300" s="184"/>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si="42"/>
        <v>0</v>
      </c>
      <c r="AB300" s="228" t="str">
        <f t="shared" si="43"/>
        <v/>
      </c>
    </row>
    <row r="301" spans="1:28" s="227" customFormat="1" ht="20.25">
      <c r="A301" s="181"/>
      <c r="B301" s="182"/>
      <c r="C301" s="186"/>
      <c r="D301" s="230"/>
      <c r="E301" s="182"/>
      <c r="F301" s="182"/>
      <c r="G301" s="182"/>
      <c r="H301" s="183"/>
      <c r="I301" s="184"/>
      <c r="J301" s="184"/>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si="42"/>
        <v>0</v>
      </c>
      <c r="AB301" s="228" t="str">
        <f t="shared" si="43"/>
        <v/>
      </c>
    </row>
    <row r="302" spans="1:28" s="227" customFormat="1" ht="20.25">
      <c r="A302" s="181"/>
      <c r="B302" s="182"/>
      <c r="C302" s="186"/>
      <c r="D302" s="230"/>
      <c r="E302" s="182"/>
      <c r="F302" s="182"/>
      <c r="G302" s="182"/>
      <c r="H302" s="183"/>
      <c r="I302" s="184"/>
      <c r="J302" s="184"/>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si="42"/>
        <v>0</v>
      </c>
      <c r="AB302" s="228" t="str">
        <f t="shared" si="43"/>
        <v/>
      </c>
    </row>
    <row r="303" spans="1:28" s="227" customFormat="1" ht="20.25">
      <c r="A303" s="181"/>
      <c r="B303" s="182"/>
      <c r="C303" s="186"/>
      <c r="D303" s="230"/>
      <c r="E303" s="182"/>
      <c r="F303" s="182"/>
      <c r="G303" s="182"/>
      <c r="H303" s="183"/>
      <c r="I303" s="184"/>
      <c r="J303" s="184"/>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si="42"/>
        <v>0</v>
      </c>
      <c r="AB303" s="228" t="str">
        <f t="shared" si="43"/>
        <v/>
      </c>
    </row>
    <row r="304" spans="1:28" s="227" customFormat="1" ht="20.25">
      <c r="A304" s="181"/>
      <c r="B304" s="182"/>
      <c r="C304" s="186"/>
      <c r="D304" s="230"/>
      <c r="E304" s="182"/>
      <c r="F304" s="182"/>
      <c r="G304" s="182"/>
      <c r="H304" s="183"/>
      <c r="I304" s="184"/>
      <c r="J304" s="184"/>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si="42"/>
        <v>0</v>
      </c>
      <c r="AB304" s="228" t="str">
        <f t="shared" si="43"/>
        <v/>
      </c>
    </row>
    <row r="305" spans="1:28" s="227" customFormat="1" ht="20.25">
      <c r="A305" s="181"/>
      <c r="B305" s="182"/>
      <c r="C305" s="186"/>
      <c r="D305" s="230"/>
      <c r="E305" s="182"/>
      <c r="F305" s="182"/>
      <c r="G305" s="182"/>
      <c r="H305" s="183"/>
      <c r="I305" s="184"/>
      <c r="J305" s="184"/>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si="42"/>
        <v>0</v>
      </c>
      <c r="AB305" s="228" t="str">
        <f t="shared" si="43"/>
        <v/>
      </c>
    </row>
    <row r="306" spans="1:28" s="227" customFormat="1" ht="20.25">
      <c r="A306" s="181"/>
      <c r="B306" s="182"/>
      <c r="C306" s="186"/>
      <c r="D306" s="230"/>
      <c r="E306" s="182"/>
      <c r="F306" s="182"/>
      <c r="G306" s="182"/>
      <c r="H306" s="183"/>
      <c r="I306" s="184"/>
      <c r="J306" s="184"/>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si="42"/>
        <v>0</v>
      </c>
      <c r="AB306" s="228" t="str">
        <f t="shared" si="43"/>
        <v/>
      </c>
    </row>
    <row r="307" spans="1:28" s="227" customFormat="1" ht="20.25">
      <c r="A307" s="181"/>
      <c r="B307" s="182"/>
      <c r="C307" s="186"/>
      <c r="D307" s="230"/>
      <c r="E307" s="182"/>
      <c r="F307" s="182"/>
      <c r="G307" s="182"/>
      <c r="H307" s="183"/>
      <c r="I307" s="184"/>
      <c r="J307" s="184"/>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si="42"/>
        <v>0</v>
      </c>
      <c r="AB307" s="228" t="str">
        <f t="shared" si="43"/>
        <v/>
      </c>
    </row>
    <row r="308" spans="1:28" s="227" customFormat="1" ht="20.25">
      <c r="A308" s="181"/>
      <c r="B308" s="182"/>
      <c r="C308" s="186"/>
      <c r="D308" s="230"/>
      <c r="E308" s="182"/>
      <c r="F308" s="182"/>
      <c r="G308" s="182"/>
      <c r="H308" s="183"/>
      <c r="I308" s="184"/>
      <c r="J308" s="184"/>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si="42"/>
        <v>0</v>
      </c>
      <c r="AB308" s="228" t="str">
        <f t="shared" si="43"/>
        <v/>
      </c>
    </row>
    <row r="309" spans="1:28" s="227" customFormat="1" ht="20.25">
      <c r="A309" s="181"/>
      <c r="B309" s="182"/>
      <c r="C309" s="186"/>
      <c r="D309" s="230"/>
      <c r="E309" s="182"/>
      <c r="F309" s="182"/>
      <c r="G309" s="182"/>
      <c r="H309" s="183"/>
      <c r="I309" s="184"/>
      <c r="J309" s="184"/>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si="42"/>
        <v>0</v>
      </c>
      <c r="AB309" s="228" t="str">
        <f t="shared" si="43"/>
        <v/>
      </c>
    </row>
    <row r="310" spans="1:28" s="227" customFormat="1" ht="20.25">
      <c r="A310" s="181"/>
      <c r="B310" s="182"/>
      <c r="C310" s="186"/>
      <c r="D310" s="230"/>
      <c r="E310" s="182"/>
      <c r="F310" s="182"/>
      <c r="G310" s="182"/>
      <c r="H310" s="183"/>
      <c r="I310" s="184"/>
      <c r="J310" s="184"/>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si="42"/>
        <v>0</v>
      </c>
      <c r="AB310" s="228" t="str">
        <f t="shared" si="43"/>
        <v/>
      </c>
    </row>
    <row r="311" spans="1:28" s="227" customFormat="1" ht="20.25">
      <c r="A311" s="181"/>
      <c r="B311" s="182"/>
      <c r="C311" s="186"/>
      <c r="D311" s="230"/>
      <c r="E311" s="182"/>
      <c r="F311" s="182"/>
      <c r="G311" s="182"/>
      <c r="H311" s="183"/>
      <c r="I311" s="184"/>
      <c r="J311" s="184"/>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si="42"/>
        <v>0</v>
      </c>
      <c r="AB311" s="228" t="str">
        <f t="shared" si="43"/>
        <v/>
      </c>
    </row>
    <row r="312" spans="1:28" s="227" customFormat="1" ht="20.25">
      <c r="A312" s="181"/>
      <c r="B312" s="182"/>
      <c r="C312" s="186"/>
      <c r="D312" s="230"/>
      <c r="E312" s="182"/>
      <c r="F312" s="182"/>
      <c r="G312" s="182"/>
      <c r="H312" s="183"/>
      <c r="I312" s="184"/>
      <c r="J312" s="184"/>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si="42"/>
        <v>0</v>
      </c>
      <c r="AB312" s="228" t="str">
        <f t="shared" si="43"/>
        <v/>
      </c>
    </row>
    <row r="313" spans="1:28" s="227" customFormat="1" ht="20.25">
      <c r="A313" s="181"/>
      <c r="B313" s="182"/>
      <c r="C313" s="186"/>
      <c r="D313" s="230"/>
      <c r="E313" s="182"/>
      <c r="F313" s="182"/>
      <c r="G313" s="182"/>
      <c r="H313" s="183"/>
      <c r="I313" s="184"/>
      <c r="J313" s="184"/>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si="42"/>
        <v>0</v>
      </c>
      <c r="AB313" s="228" t="str">
        <f t="shared" si="43"/>
        <v/>
      </c>
    </row>
    <row r="314" spans="1:28" s="227" customFormat="1" ht="20.25">
      <c r="A314" s="181"/>
      <c r="B314" s="182"/>
      <c r="C314" s="186"/>
      <c r="D314" s="230"/>
      <c r="E314" s="182"/>
      <c r="F314" s="182"/>
      <c r="G314" s="182"/>
      <c r="H314" s="183"/>
      <c r="I314" s="184"/>
      <c r="J314" s="184"/>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si="42"/>
        <v>0</v>
      </c>
      <c r="AB314" s="228" t="str">
        <f t="shared" si="43"/>
        <v/>
      </c>
    </row>
    <row r="315" spans="1:28" s="227" customFormat="1" ht="20.25">
      <c r="A315" s="181"/>
      <c r="B315" s="182"/>
      <c r="C315" s="186"/>
      <c r="D315" s="230"/>
      <c r="E315" s="182"/>
      <c r="F315" s="182"/>
      <c r="G315" s="182"/>
      <c r="H315" s="183"/>
      <c r="I315" s="184"/>
      <c r="J315" s="184"/>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si="42"/>
        <v>0</v>
      </c>
      <c r="AB315" s="228" t="str">
        <f t="shared" si="43"/>
        <v/>
      </c>
    </row>
    <row r="316" spans="1:28" s="227" customFormat="1" ht="20.25">
      <c r="A316" s="181"/>
      <c r="B316" s="182"/>
      <c r="C316" s="186"/>
      <c r="D316" s="230"/>
      <c r="E316" s="182"/>
      <c r="F316" s="182"/>
      <c r="G316" s="182"/>
      <c r="H316" s="183"/>
      <c r="I316" s="184"/>
      <c r="J316" s="184"/>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si="42"/>
        <v>0</v>
      </c>
      <c r="AB316" s="228" t="str">
        <f t="shared" si="43"/>
        <v/>
      </c>
    </row>
    <row r="317" spans="1:28" s="227" customFormat="1" ht="20.25">
      <c r="A317" s="181"/>
      <c r="B317" s="182"/>
      <c r="C317" s="186"/>
      <c r="D317" s="230"/>
      <c r="E317" s="182"/>
      <c r="F317" s="182"/>
      <c r="G317" s="182"/>
      <c r="H317" s="183"/>
      <c r="I317" s="184"/>
      <c r="J317" s="184"/>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si="42"/>
        <v>0</v>
      </c>
      <c r="AB317" s="228" t="str">
        <f t="shared" si="43"/>
        <v/>
      </c>
    </row>
    <row r="318" spans="1:28" s="227" customFormat="1" ht="20.25">
      <c r="A318" s="181"/>
      <c r="B318" s="182"/>
      <c r="C318" s="186"/>
      <c r="D318" s="230"/>
      <c r="E318" s="182"/>
      <c r="F318" s="182"/>
      <c r="G318" s="182"/>
      <c r="H318" s="183"/>
      <c r="I318" s="184"/>
      <c r="J318" s="184"/>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si="42"/>
        <v>0</v>
      </c>
      <c r="AB318" s="228" t="str">
        <f t="shared" si="43"/>
        <v/>
      </c>
    </row>
    <row r="319" spans="1:28" s="227" customFormat="1" ht="20.25">
      <c r="A319" s="181"/>
      <c r="B319" s="182"/>
      <c r="C319" s="186"/>
      <c r="D319" s="230"/>
      <c r="E319" s="182"/>
      <c r="F319" s="182"/>
      <c r="G319" s="182"/>
      <c r="H319" s="183"/>
      <c r="I319" s="184"/>
      <c r="J319" s="184"/>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si="42"/>
        <v>0</v>
      </c>
      <c r="AB319" s="228" t="str">
        <f t="shared" si="43"/>
        <v/>
      </c>
    </row>
    <row r="320" spans="1:28" s="227" customFormat="1" ht="20.25">
      <c r="A320" s="181"/>
      <c r="B320" s="182"/>
      <c r="C320" s="186"/>
      <c r="D320" s="230"/>
      <c r="E320" s="182"/>
      <c r="F320" s="182"/>
      <c r="G320" s="182"/>
      <c r="H320" s="183"/>
      <c r="I320" s="184"/>
      <c r="J320" s="184"/>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si="42"/>
        <v>0</v>
      </c>
      <c r="AB320" s="228" t="str">
        <f t="shared" si="43"/>
        <v/>
      </c>
    </row>
    <row r="321" spans="1:28" s="227" customFormat="1" ht="20.25">
      <c r="A321" s="181"/>
      <c r="B321" s="182"/>
      <c r="C321" s="186"/>
      <c r="D321" s="230"/>
      <c r="E321" s="182"/>
      <c r="F321" s="182"/>
      <c r="G321" s="182"/>
      <c r="H321" s="183"/>
      <c r="I321" s="184"/>
      <c r="J321" s="184"/>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si="42"/>
        <v>0</v>
      </c>
      <c r="AB321" s="228" t="str">
        <f t="shared" si="43"/>
        <v/>
      </c>
    </row>
    <row r="322" spans="1:28" s="227" customFormat="1" ht="20.25">
      <c r="A322" s="181"/>
      <c r="B322" s="182"/>
      <c r="C322" s="186"/>
      <c r="D322" s="230"/>
      <c r="E322" s="182"/>
      <c r="F322" s="182"/>
      <c r="G322" s="182"/>
      <c r="H322" s="183"/>
      <c r="I322" s="184"/>
      <c r="J322" s="184"/>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si="42"/>
        <v>0</v>
      </c>
      <c r="AB322" s="228" t="str">
        <f t="shared" si="43"/>
        <v/>
      </c>
    </row>
    <row r="323" spans="1:28" s="227" customFormat="1" ht="20.25">
      <c r="A323" s="181"/>
      <c r="B323" s="182"/>
      <c r="C323" s="186"/>
      <c r="D323" s="230"/>
      <c r="E323" s="182"/>
      <c r="F323" s="182"/>
      <c r="G323" s="182"/>
      <c r="H323" s="183"/>
      <c r="I323" s="184"/>
      <c r="J323" s="184"/>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si="42"/>
        <v>0</v>
      </c>
      <c r="AB323" s="228" t="str">
        <f t="shared" si="43"/>
        <v/>
      </c>
    </row>
    <row r="324" spans="1:28" s="227" customFormat="1" ht="20.25">
      <c r="A324" s="181"/>
      <c r="B324" s="182"/>
      <c r="C324" s="186"/>
      <c r="D324" s="230"/>
      <c r="E324" s="182"/>
      <c r="F324" s="182"/>
      <c r="G324" s="182"/>
      <c r="H324" s="183"/>
      <c r="I324" s="184"/>
      <c r="J324" s="184"/>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si="42"/>
        <v>0</v>
      </c>
      <c r="AB324" s="228" t="str">
        <f t="shared" si="43"/>
        <v/>
      </c>
    </row>
    <row r="325" spans="1:28" s="227" customFormat="1" ht="20.25">
      <c r="A325" s="181"/>
      <c r="B325" s="182"/>
      <c r="C325" s="186"/>
      <c r="D325" s="230"/>
      <c r="E325" s="182"/>
      <c r="F325" s="182"/>
      <c r="G325" s="182"/>
      <c r="H325" s="183"/>
      <c r="I325" s="184"/>
      <c r="J325" s="184"/>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si="45">IF(AND(C325="Smelter not listed",OR(LEN(D325)=0,LEN(E325)=0)),1,0)</f>
        <v>0</v>
      </c>
      <c r="AB325" s="228" t="str">
        <f t="shared" ref="AB325" si="46">B325&amp;C325</f>
        <v/>
      </c>
    </row>
    <row r="326" spans="1:28" s="227" customFormat="1" ht="20.25">
      <c r="A326" s="181"/>
      <c r="B326" s="182"/>
      <c r="C326" s="186"/>
      <c r="D326" s="230"/>
      <c r="E326" s="182"/>
      <c r="F326" s="182"/>
      <c r="G326" s="182"/>
      <c r="H326" s="183"/>
      <c r="I326" s="184"/>
      <c r="J326" s="184"/>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si="48">IF(AND(C326="Smelter not listed",OR(LEN(D326)=0,LEN(E326)=0)),1,0)</f>
        <v>0</v>
      </c>
      <c r="AB326" s="228" t="str">
        <f t="shared" ref="AB326:AB357" si="49">B326&amp;C326</f>
        <v/>
      </c>
    </row>
    <row r="327" spans="1:28" s="227" customFormat="1" ht="20.25">
      <c r="A327" s="181"/>
      <c r="B327" s="182"/>
      <c r="C327" s="186"/>
      <c r="D327" s="230"/>
      <c r="E327" s="182"/>
      <c r="F327" s="182"/>
      <c r="G327" s="182"/>
      <c r="H327" s="183"/>
      <c r="I327" s="184"/>
      <c r="J327" s="184"/>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si="48"/>
        <v>0</v>
      </c>
      <c r="AB327" s="228" t="str">
        <f t="shared" si="49"/>
        <v/>
      </c>
    </row>
    <row r="328" spans="1:28" s="227" customFormat="1" ht="20.25">
      <c r="A328" s="181"/>
      <c r="B328" s="182"/>
      <c r="C328" s="186"/>
      <c r="D328" s="230"/>
      <c r="E328" s="182"/>
      <c r="F328" s="182"/>
      <c r="G328" s="182"/>
      <c r="H328" s="183"/>
      <c r="I328" s="184"/>
      <c r="J328" s="184"/>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si="48"/>
        <v>0</v>
      </c>
      <c r="AB328" s="228" t="str">
        <f t="shared" si="49"/>
        <v/>
      </c>
    </row>
    <row r="329" spans="1:28" s="227" customFormat="1" ht="20.25">
      <c r="A329" s="181"/>
      <c r="B329" s="182"/>
      <c r="C329" s="186"/>
      <c r="D329" s="230"/>
      <c r="E329" s="182"/>
      <c r="F329" s="182"/>
      <c r="G329" s="182"/>
      <c r="H329" s="183"/>
      <c r="I329" s="184"/>
      <c r="J329" s="184"/>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si="48"/>
        <v>0</v>
      </c>
      <c r="AB329" s="228" t="str">
        <f t="shared" si="49"/>
        <v/>
      </c>
    </row>
    <row r="330" spans="1:28" s="227" customFormat="1" ht="20.25">
      <c r="A330" s="181"/>
      <c r="B330" s="182"/>
      <c r="C330" s="186"/>
      <c r="D330" s="230"/>
      <c r="E330" s="182"/>
      <c r="F330" s="182"/>
      <c r="G330" s="182"/>
      <c r="H330" s="183"/>
      <c r="I330" s="184"/>
      <c r="J330" s="184"/>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si="48"/>
        <v>0</v>
      </c>
      <c r="AB330" s="228" t="str">
        <f t="shared" si="49"/>
        <v/>
      </c>
    </row>
    <row r="331" spans="1:28" s="227" customFormat="1" ht="20.25">
      <c r="A331" s="181"/>
      <c r="B331" s="182"/>
      <c r="C331" s="186"/>
      <c r="D331" s="230"/>
      <c r="E331" s="182"/>
      <c r="F331" s="182"/>
      <c r="G331" s="182"/>
      <c r="H331" s="183"/>
      <c r="I331" s="184"/>
      <c r="J331" s="184"/>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si="48"/>
        <v>0</v>
      </c>
      <c r="AB331" s="228" t="str">
        <f t="shared" si="49"/>
        <v/>
      </c>
    </row>
    <row r="332" spans="1:28" s="227" customFormat="1" ht="20.25">
      <c r="A332" s="181"/>
      <c r="B332" s="182"/>
      <c r="C332" s="186"/>
      <c r="D332" s="230"/>
      <c r="E332" s="182"/>
      <c r="F332" s="182"/>
      <c r="G332" s="182"/>
      <c r="H332" s="183"/>
      <c r="I332" s="184"/>
      <c r="J332" s="184"/>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si="48"/>
        <v>0</v>
      </c>
      <c r="AB332" s="228" t="str">
        <f t="shared" si="49"/>
        <v/>
      </c>
    </row>
    <row r="333" spans="1:28" s="227" customFormat="1" ht="20.25">
      <c r="A333" s="181"/>
      <c r="B333" s="182"/>
      <c r="C333" s="186"/>
      <c r="D333" s="230"/>
      <c r="E333" s="182"/>
      <c r="F333" s="182"/>
      <c r="G333" s="182"/>
      <c r="H333" s="183"/>
      <c r="I333" s="184"/>
      <c r="J333" s="184"/>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si="48"/>
        <v>0</v>
      </c>
      <c r="AB333" s="228" t="str">
        <f t="shared" si="49"/>
        <v/>
      </c>
    </row>
    <row r="334" spans="1:28" s="227" customFormat="1" ht="20.25">
      <c r="A334" s="181"/>
      <c r="B334" s="182"/>
      <c r="C334" s="186"/>
      <c r="D334" s="230"/>
      <c r="E334" s="182"/>
      <c r="F334" s="182"/>
      <c r="G334" s="182"/>
      <c r="H334" s="183"/>
      <c r="I334" s="184"/>
      <c r="J334" s="184"/>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si="48"/>
        <v>0</v>
      </c>
      <c r="AB334" s="228" t="str">
        <f t="shared" si="49"/>
        <v/>
      </c>
    </row>
    <row r="335" spans="1:28" s="227" customFormat="1" ht="20.25">
      <c r="A335" s="181"/>
      <c r="B335" s="182"/>
      <c r="C335" s="186"/>
      <c r="D335" s="230"/>
      <c r="E335" s="182"/>
      <c r="F335" s="182"/>
      <c r="G335" s="182"/>
      <c r="H335" s="183"/>
      <c r="I335" s="184"/>
      <c r="J335" s="184"/>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si="48"/>
        <v>0</v>
      </c>
      <c r="AB335" s="228" t="str">
        <f t="shared" si="49"/>
        <v/>
      </c>
    </row>
    <row r="336" spans="1:28" s="227" customFormat="1" ht="20.25">
      <c r="A336" s="181"/>
      <c r="B336" s="182"/>
      <c r="C336" s="186"/>
      <c r="D336" s="230"/>
      <c r="E336" s="182"/>
      <c r="F336" s="182"/>
      <c r="G336" s="182"/>
      <c r="H336" s="183"/>
      <c r="I336" s="184"/>
      <c r="J336" s="184"/>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si="48"/>
        <v>0</v>
      </c>
      <c r="AB336" s="228" t="str">
        <f t="shared" si="49"/>
        <v/>
      </c>
    </row>
    <row r="337" spans="1:28" s="227" customFormat="1" ht="20.25">
      <c r="A337" s="181"/>
      <c r="B337" s="182"/>
      <c r="C337" s="186"/>
      <c r="D337" s="230"/>
      <c r="E337" s="182"/>
      <c r="F337" s="182"/>
      <c r="G337" s="182"/>
      <c r="H337" s="183"/>
      <c r="I337" s="184"/>
      <c r="J337" s="184"/>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si="48"/>
        <v>0</v>
      </c>
      <c r="AB337" s="228" t="str">
        <f t="shared" si="49"/>
        <v/>
      </c>
    </row>
    <row r="338" spans="1:28" s="227" customFormat="1" ht="20.25">
      <c r="A338" s="181"/>
      <c r="B338" s="182"/>
      <c r="C338" s="186"/>
      <c r="D338" s="230"/>
      <c r="E338" s="182"/>
      <c r="F338" s="182"/>
      <c r="G338" s="182"/>
      <c r="H338" s="183"/>
      <c r="I338" s="184"/>
      <c r="J338" s="184"/>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si="48"/>
        <v>0</v>
      </c>
      <c r="AB338" s="228" t="str">
        <f t="shared" si="49"/>
        <v/>
      </c>
    </row>
    <row r="339" spans="1:28" s="227" customFormat="1" ht="20.25">
      <c r="A339" s="181"/>
      <c r="B339" s="182"/>
      <c r="C339" s="186"/>
      <c r="D339" s="230"/>
      <c r="E339" s="182"/>
      <c r="F339" s="182"/>
      <c r="G339" s="182"/>
      <c r="H339" s="183"/>
      <c r="I339" s="184"/>
      <c r="J339" s="184"/>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si="48"/>
        <v>0</v>
      </c>
      <c r="AB339" s="228" t="str">
        <f t="shared" si="49"/>
        <v/>
      </c>
    </row>
    <row r="340" spans="1:28" s="227" customFormat="1" ht="20.25">
      <c r="A340" s="181"/>
      <c r="B340" s="182"/>
      <c r="C340" s="186"/>
      <c r="D340" s="230"/>
      <c r="E340" s="182"/>
      <c r="F340" s="182"/>
      <c r="G340" s="182"/>
      <c r="H340" s="183"/>
      <c r="I340" s="184"/>
      <c r="J340" s="184"/>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si="48"/>
        <v>0</v>
      </c>
      <c r="AB340" s="228" t="str">
        <f t="shared" si="49"/>
        <v/>
      </c>
    </row>
    <row r="341" spans="1:28" s="227" customFormat="1" ht="20.25">
      <c r="A341" s="181"/>
      <c r="B341" s="182"/>
      <c r="C341" s="186"/>
      <c r="D341" s="230"/>
      <c r="E341" s="182"/>
      <c r="F341" s="182"/>
      <c r="G341" s="182"/>
      <c r="H341" s="183"/>
      <c r="I341" s="184"/>
      <c r="J341" s="184"/>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si="48"/>
        <v>0</v>
      </c>
      <c r="AB341" s="228" t="str">
        <f t="shared" si="49"/>
        <v/>
      </c>
    </row>
    <row r="342" spans="1:28" s="227" customFormat="1" ht="20.25">
      <c r="A342" s="181"/>
      <c r="B342" s="182"/>
      <c r="C342" s="186"/>
      <c r="D342" s="230"/>
      <c r="E342" s="182"/>
      <c r="F342" s="182"/>
      <c r="G342" s="182"/>
      <c r="H342" s="183"/>
      <c r="I342" s="184"/>
      <c r="J342" s="184"/>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si="48"/>
        <v>0</v>
      </c>
      <c r="AB342" s="228" t="str">
        <f t="shared" si="49"/>
        <v/>
      </c>
    </row>
    <row r="343" spans="1:28" s="227" customFormat="1" ht="20.25">
      <c r="A343" s="181"/>
      <c r="B343" s="182"/>
      <c r="C343" s="186"/>
      <c r="D343" s="230"/>
      <c r="E343" s="182"/>
      <c r="F343" s="182"/>
      <c r="G343" s="182"/>
      <c r="H343" s="183"/>
      <c r="I343" s="184"/>
      <c r="J343" s="184"/>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si="48"/>
        <v>0</v>
      </c>
      <c r="AB343" s="228" t="str">
        <f t="shared" si="49"/>
        <v/>
      </c>
    </row>
    <row r="344" spans="1:28" s="227" customFormat="1" ht="20.25">
      <c r="A344" s="181"/>
      <c r="B344" s="182"/>
      <c r="C344" s="186"/>
      <c r="D344" s="230"/>
      <c r="E344" s="182"/>
      <c r="F344" s="182"/>
      <c r="G344" s="182"/>
      <c r="H344" s="183"/>
      <c r="I344" s="184"/>
      <c r="J344" s="184"/>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si="48"/>
        <v>0</v>
      </c>
      <c r="AB344" s="228" t="str">
        <f t="shared" si="49"/>
        <v/>
      </c>
    </row>
    <row r="345" spans="1:28" s="227" customFormat="1" ht="20.25">
      <c r="A345" s="181"/>
      <c r="B345" s="182"/>
      <c r="C345" s="186"/>
      <c r="D345" s="230"/>
      <c r="E345" s="182"/>
      <c r="F345" s="182"/>
      <c r="G345" s="182"/>
      <c r="H345" s="183"/>
      <c r="I345" s="184"/>
      <c r="J345" s="184"/>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si="48"/>
        <v>0</v>
      </c>
      <c r="AB345" s="228" t="str">
        <f t="shared" si="49"/>
        <v/>
      </c>
    </row>
    <row r="346" spans="1:28" s="227" customFormat="1" ht="20.25">
      <c r="A346" s="181"/>
      <c r="B346" s="182"/>
      <c r="C346" s="186"/>
      <c r="D346" s="230"/>
      <c r="E346" s="182"/>
      <c r="F346" s="182"/>
      <c r="G346" s="182"/>
      <c r="H346" s="183"/>
      <c r="I346" s="184"/>
      <c r="J346" s="184"/>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si="48"/>
        <v>0</v>
      </c>
      <c r="AB346" s="228" t="str">
        <f t="shared" si="49"/>
        <v/>
      </c>
    </row>
    <row r="347" spans="1:28" s="227" customFormat="1" ht="20.25">
      <c r="A347" s="181"/>
      <c r="B347" s="182"/>
      <c r="C347" s="186"/>
      <c r="D347" s="230"/>
      <c r="E347" s="182"/>
      <c r="F347" s="182"/>
      <c r="G347" s="182"/>
      <c r="H347" s="183"/>
      <c r="I347" s="184"/>
      <c r="J347" s="184"/>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si="48"/>
        <v>0</v>
      </c>
      <c r="AB347" s="228" t="str">
        <f t="shared" si="49"/>
        <v/>
      </c>
    </row>
    <row r="348" spans="1:28" s="227" customFormat="1" ht="20.25">
      <c r="A348" s="181"/>
      <c r="B348" s="182"/>
      <c r="C348" s="186"/>
      <c r="D348" s="230"/>
      <c r="E348" s="182"/>
      <c r="F348" s="182"/>
      <c r="G348" s="182"/>
      <c r="H348" s="183"/>
      <c r="I348" s="184"/>
      <c r="J348" s="184"/>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si="48"/>
        <v>0</v>
      </c>
      <c r="AB348" s="228" t="str">
        <f t="shared" si="49"/>
        <v/>
      </c>
    </row>
    <row r="349" spans="1:28" s="227" customFormat="1" ht="20.25">
      <c r="A349" s="181"/>
      <c r="B349" s="182"/>
      <c r="C349" s="186"/>
      <c r="D349" s="230"/>
      <c r="E349" s="182"/>
      <c r="F349" s="182"/>
      <c r="G349" s="182"/>
      <c r="H349" s="183"/>
      <c r="I349" s="184"/>
      <c r="J349" s="184"/>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si="48"/>
        <v>0</v>
      </c>
      <c r="AB349" s="228" t="str">
        <f t="shared" si="49"/>
        <v/>
      </c>
    </row>
    <row r="350" spans="1:28" s="227" customFormat="1" ht="20.25">
      <c r="A350" s="181"/>
      <c r="B350" s="182"/>
      <c r="C350" s="186"/>
      <c r="D350" s="230"/>
      <c r="E350" s="182"/>
      <c r="F350" s="182"/>
      <c r="G350" s="182"/>
      <c r="H350" s="183"/>
      <c r="I350" s="184"/>
      <c r="J350" s="184"/>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5F5BC4C-D553-410E-BB14-3C1718DAADE1}"/>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Electronic Craftsmen</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Transformers and Inductors (magnetic) products manufactured by Electronic Craftsmen</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Tom Bresele</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tbresele@ecraftsmen.com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8005659118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Tom Bresele</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tbresele@ecraftsmen.com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45915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www.ecraftsmen.com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Kathy Hastie</cp:lastModifiedBy>
  <cp:lastPrinted>2015-04-21T20:47:43Z</cp:lastPrinted>
  <dcterms:created xsi:type="dcterms:W3CDTF">2010-06-21T21:00:23Z</dcterms:created>
  <dcterms:modified xsi:type="dcterms:W3CDTF">2026-01-28T13:50:27Z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